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0" yWindow="0" windowWidth="20490" windowHeight="7155"/>
  </bookViews>
  <sheets>
    <sheet name="General" sheetId="1" r:id="rId1"/>
    <sheet name="Table 1" sheetId="2" r:id="rId2"/>
    <sheet name="Table 2" sheetId="3" r:id="rId3"/>
    <sheet name="Table 3" sheetId="6" r:id="rId4"/>
    <sheet name="Table 4" sheetId="5" r:id="rId5"/>
    <sheet name="Table 5" sheetId="7" r:id="rId6"/>
  </sheets>
  <definedNames>
    <definedName name="_xlnm.Print_Titles" localSheetId="3">'Table 3'!$4:$5</definedName>
  </definedNames>
  <calcPr calcId="145621"/>
</workbook>
</file>

<file path=xl/calcChain.xml><?xml version="1.0" encoding="utf-8"?>
<calcChain xmlns="http://schemas.openxmlformats.org/spreadsheetml/2006/main">
  <c r="H7" i="2" l="1"/>
  <c r="H6" i="2"/>
  <c r="K38" i="6" l="1"/>
  <c r="K37" i="6"/>
  <c r="K36" i="6"/>
  <c r="K35" i="6"/>
  <c r="K34" i="6"/>
  <c r="K33" i="6"/>
  <c r="K32" i="6"/>
  <c r="K31" i="6"/>
  <c r="K30" i="6"/>
  <c r="K29" i="6"/>
  <c r="K28" i="6"/>
  <c r="I38" i="6"/>
  <c r="I37" i="6"/>
  <c r="I36" i="6"/>
  <c r="I35" i="6"/>
  <c r="I34" i="6"/>
  <c r="I33" i="6"/>
  <c r="I32" i="6"/>
  <c r="I31" i="6"/>
  <c r="I30" i="6"/>
  <c r="I29" i="6"/>
  <c r="I28" i="6"/>
  <c r="K22" i="6"/>
  <c r="I22" i="6"/>
  <c r="K15" i="6"/>
  <c r="K14" i="6"/>
  <c r="I15" i="6"/>
  <c r="I14" i="6"/>
  <c r="L18" i="3"/>
  <c r="J21" i="3"/>
  <c r="J20" i="3"/>
  <c r="J19" i="3"/>
  <c r="J18" i="3"/>
  <c r="L14" i="3"/>
  <c r="L13" i="3"/>
  <c r="L12" i="3"/>
  <c r="L11" i="3"/>
  <c r="L10" i="3"/>
  <c r="L9" i="3"/>
  <c r="L8" i="3"/>
  <c r="J14" i="3"/>
  <c r="J13" i="3"/>
  <c r="J12" i="3"/>
  <c r="J11" i="3"/>
  <c r="J10" i="3"/>
  <c r="J9" i="3"/>
  <c r="J8" i="3"/>
  <c r="Q11" i="2" l="1"/>
  <c r="R39" i="6" l="1"/>
  <c r="Q39" i="6"/>
  <c r="P39" i="6"/>
  <c r="O39" i="6"/>
  <c r="N39" i="6"/>
  <c r="M39" i="6"/>
  <c r="L39" i="6"/>
  <c r="J39" i="6"/>
  <c r="H39" i="6"/>
  <c r="G39" i="6"/>
  <c r="F39" i="6"/>
  <c r="E39" i="6"/>
  <c r="D39" i="6"/>
  <c r="S22" i="3"/>
  <c r="K22" i="3"/>
  <c r="I22" i="3"/>
  <c r="I23" i="6" l="1"/>
  <c r="K23" i="6"/>
  <c r="K39" i="6" l="1"/>
  <c r="I39" i="6"/>
  <c r="R18" i="6"/>
  <c r="R40" i="6" s="1"/>
  <c r="Q18" i="6"/>
  <c r="P18" i="6"/>
  <c r="O18" i="6"/>
  <c r="N18" i="6"/>
  <c r="M18" i="6"/>
  <c r="L18" i="6"/>
  <c r="J18" i="6"/>
  <c r="J40" i="6" s="1"/>
  <c r="H18" i="6"/>
  <c r="H40" i="6" s="1"/>
  <c r="G18" i="6"/>
  <c r="F18" i="6"/>
  <c r="E18" i="6"/>
  <c r="E40" i="6" s="1"/>
  <c r="D18" i="6"/>
  <c r="D40" i="6" s="1"/>
  <c r="K18" i="6"/>
  <c r="K40" i="6" l="1"/>
  <c r="G40" i="6"/>
  <c r="N40" i="6"/>
  <c r="F40" i="6"/>
  <c r="L40" i="6"/>
  <c r="P40" i="6"/>
  <c r="O40" i="6"/>
  <c r="I18" i="6"/>
  <c r="I40" i="6" s="1"/>
  <c r="M40" i="6"/>
  <c r="Q40" i="6"/>
  <c r="S30" i="3"/>
  <c r="R22" i="3"/>
  <c r="R30" i="3" s="1"/>
  <c r="Q22" i="3"/>
  <c r="Q30" i="3" s="1"/>
  <c r="P22" i="3"/>
  <c r="P30" i="3" s="1"/>
  <c r="O22" i="3"/>
  <c r="O30" i="3" s="1"/>
  <c r="N22" i="3"/>
  <c r="N30" i="3" s="1"/>
  <c r="M22" i="3"/>
  <c r="M30" i="3" s="1"/>
  <c r="H22" i="3"/>
  <c r="H30" i="3" s="1"/>
  <c r="G22" i="3"/>
  <c r="G30" i="3" s="1"/>
  <c r="F22" i="3"/>
  <c r="F30" i="3" s="1"/>
  <c r="E22" i="3"/>
  <c r="E30" i="3" s="1"/>
  <c r="C11" i="2"/>
  <c r="L20" i="3" l="1"/>
  <c r="L21" i="3" l="1"/>
  <c r="I30" i="3"/>
  <c r="L19" i="3"/>
  <c r="K30" i="3" l="1"/>
  <c r="L22" i="3"/>
  <c r="L30" i="3" s="1"/>
  <c r="J22" i="3"/>
  <c r="J30" i="3" s="1"/>
  <c r="J7" i="2"/>
  <c r="J6" i="2"/>
  <c r="P11" i="2"/>
  <c r="O11" i="2"/>
  <c r="N11" i="2"/>
  <c r="M11" i="2"/>
  <c r="L11" i="2"/>
  <c r="K11" i="2"/>
  <c r="I11" i="2"/>
  <c r="G11" i="2"/>
  <c r="F11" i="2"/>
  <c r="E11" i="2"/>
  <c r="D11" i="2"/>
  <c r="J11" i="2" l="1"/>
  <c r="H11" i="2"/>
</calcChain>
</file>

<file path=xl/sharedStrings.xml><?xml version="1.0" encoding="utf-8"?>
<sst xmlns="http://schemas.openxmlformats.org/spreadsheetml/2006/main" count="313" uniqueCount="206">
  <si>
    <t>S.No.</t>
  </si>
  <si>
    <t>Particulars</t>
  </si>
  <si>
    <t xml:space="preserve">Whether the Listed Entity has issued any partly paid up shares? </t>
  </si>
  <si>
    <t xml:space="preserve">Whether the Listed Entity has issued any Convertible Securities or Warrants? </t>
  </si>
  <si>
    <t xml:space="preserve">Whether the Listed Entity has any shares against which depository receipts are issued? </t>
  </si>
  <si>
    <t xml:space="preserve">Whether the Listed Entity has any shares in locked-in? </t>
  </si>
  <si>
    <t xml:space="preserve">Whether any shares held by promoters are pledge or otherwise encumbered? </t>
  </si>
  <si>
    <t>Table I - Summary Statement holding of specified securities</t>
  </si>
  <si>
    <t>Category
(I)</t>
  </si>
  <si>
    <t>Category of shareholder
(II)</t>
  </si>
  <si>
    <t>Nos. of shareholders
(III)</t>
  </si>
  <si>
    <t>No. of fully paid up equity shares held
(IV)</t>
  </si>
  <si>
    <t xml:space="preserve">No. of shares underlying  Depository Receipts (VI) </t>
  </si>
  <si>
    <t xml:space="preserve">Total nos. shares held (VII) = (IV)+(V)+ (VI) </t>
  </si>
  <si>
    <t xml:space="preserve">Shareholding as a % of total no. of shares (calculated as per SCRR, 1957) (VIII) As a % of (A+B+C2) </t>
  </si>
  <si>
    <t xml:space="preserve">No. of Shares Underlying Outstanding convertible securities (including Warrants) (X) </t>
  </si>
  <si>
    <t xml:space="preserve">Shareholding , as a % assuming full conversion of convertible securities ( as a percentage of diluted share capital) (XI)= (VII)+(X) As a % of (A+B+C2)  </t>
  </si>
  <si>
    <t xml:space="preserve">Number of equity shares held in dematerialized form (XIV) </t>
  </si>
  <si>
    <t>No. Of Voting Rights</t>
  </si>
  <si>
    <t>Total as a % of (A+B+C)</t>
  </si>
  <si>
    <t>Total</t>
  </si>
  <si>
    <t>(A)</t>
  </si>
  <si>
    <t xml:space="preserve">(B)
</t>
  </si>
  <si>
    <t>Public</t>
  </si>
  <si>
    <t xml:space="preserve">(C)
</t>
  </si>
  <si>
    <t>Non Promoter- Non Public</t>
  </si>
  <si>
    <t xml:space="preserve">(C1)
</t>
  </si>
  <si>
    <t>Shares underlying DRs</t>
  </si>
  <si>
    <t xml:space="preserve">(C2)
</t>
  </si>
  <si>
    <t>Shares held by Employee Trusts</t>
  </si>
  <si>
    <t>Table II- Statement showing shareholding pattern of the Promoter and Promoter Group</t>
  </si>
  <si>
    <t>Category &amp; Name of the Shareholders
(I)</t>
  </si>
  <si>
    <t>PAN
(II)</t>
  </si>
  <si>
    <t>No. of shareholders
(III)</t>
  </si>
  <si>
    <t xml:space="preserve">Shareholding as a % (calculated as per SCRR, 1957) As a % of (A+B+C2)  (VIII) </t>
  </si>
  <si>
    <t>No. of Voting Rights</t>
  </si>
  <si>
    <t>Total as a % of Total Voting rights</t>
  </si>
  <si>
    <t xml:space="preserve">Indian </t>
  </si>
  <si>
    <t xml:space="preserve">(a) </t>
  </si>
  <si>
    <t xml:space="preserve">(b) </t>
  </si>
  <si>
    <t xml:space="preserve">Central Government/ State Government(s) </t>
  </si>
  <si>
    <t xml:space="preserve">(c) </t>
  </si>
  <si>
    <t xml:space="preserve">Financial Institutions/ Banks </t>
  </si>
  <si>
    <t xml:space="preserve">(d) </t>
  </si>
  <si>
    <t xml:space="preserve">Sub-Total (A)(1) </t>
  </si>
  <si>
    <t xml:space="preserve">Foreign </t>
  </si>
  <si>
    <t xml:space="preserve">Individuals (Non-Resident Individuals/ Foreign Individuals) </t>
  </si>
  <si>
    <t xml:space="preserve">Government </t>
  </si>
  <si>
    <t xml:space="preserve">Institutions </t>
  </si>
  <si>
    <t xml:space="preserve">Foreign Portfolio Investor </t>
  </si>
  <si>
    <t xml:space="preserve">(f) </t>
  </si>
  <si>
    <t xml:space="preserve">Any Other (specify) </t>
  </si>
  <si>
    <t xml:space="preserve">Sub-Total (A)(2) </t>
  </si>
  <si>
    <t xml:space="preserve">(1) </t>
  </si>
  <si>
    <t>(2)</t>
  </si>
  <si>
    <t>Total Shareholding of Promoter and Promoter Group (A)= (A)(1)+ (A) (2)</t>
  </si>
  <si>
    <t>Mutual Funds</t>
  </si>
  <si>
    <t>Venture Capital Funds</t>
  </si>
  <si>
    <t>Alternate Investment Funds</t>
  </si>
  <si>
    <t>Foreign Venture Capital Investors</t>
  </si>
  <si>
    <t>Foreign Portfolio Investors</t>
  </si>
  <si>
    <t>(e)</t>
  </si>
  <si>
    <t xml:space="preserve">(g) </t>
  </si>
  <si>
    <t xml:space="preserve">(h) </t>
  </si>
  <si>
    <t>Financial Institutions/ Banks</t>
  </si>
  <si>
    <t>Insurance Companies</t>
  </si>
  <si>
    <t>Provident Funds/ Pension Funds</t>
  </si>
  <si>
    <t xml:space="preserve">(i) </t>
  </si>
  <si>
    <t xml:space="preserve">Sub-Total (B)(1) </t>
  </si>
  <si>
    <t>Central Government/ State Government(s)/ President of India</t>
  </si>
  <si>
    <t xml:space="preserve">(2) </t>
  </si>
  <si>
    <t xml:space="preserve">Sub-Total (B)(2) </t>
  </si>
  <si>
    <t>(3)</t>
  </si>
  <si>
    <t>Non-institutions</t>
  </si>
  <si>
    <t>NBFCs Registered with RBI</t>
  </si>
  <si>
    <t>Overseas Depositories
(holding DRs) (balancing figure)</t>
  </si>
  <si>
    <t>Employee Trusts</t>
  </si>
  <si>
    <t xml:space="preserve">Sub-Total (B)(3) </t>
  </si>
  <si>
    <t>Total Public Shareholding (B)= (B)(1)+(B)(2)+(B)(3)</t>
  </si>
  <si>
    <t>Employee Benefit Trust (under SEBI (Share based Employee Benefit) Regulations, 2014)</t>
  </si>
  <si>
    <t>Total Non-Promoter- Non Public Shareholding (C)= (C)(1)+(C)(2)</t>
  </si>
  <si>
    <t xml:space="preserve">Shareholding calculated as per SCRR, 1957 As a % of (A+B+C2)  (VIII) </t>
  </si>
  <si>
    <t>_/</t>
  </si>
  <si>
    <t>-</t>
  </si>
  <si>
    <t xml:space="preserve">Individuals/ Hindu undivided Family </t>
  </si>
  <si>
    <t>Body Corporates</t>
  </si>
  <si>
    <t>Sarva Commercial Pvt. Ltd.</t>
  </si>
  <si>
    <t>Sera Com Pvt. Ltd</t>
  </si>
  <si>
    <t xml:space="preserve">(e) </t>
  </si>
  <si>
    <t>AAGCS4760C</t>
  </si>
  <si>
    <t>AAHCS0060N</t>
  </si>
  <si>
    <t>AADCM4045K</t>
  </si>
  <si>
    <t>AACCS3139F</t>
  </si>
  <si>
    <t>AAJPD9324P</t>
  </si>
  <si>
    <t>Life Insurance Corporation of India</t>
  </si>
  <si>
    <t>National Insurance Company Ltd.</t>
  </si>
  <si>
    <t>Any Other - Foreign Collaborators</t>
  </si>
  <si>
    <t>Any Other</t>
  </si>
  <si>
    <t>AAACL0582H</t>
  </si>
  <si>
    <t>AAACN9967E</t>
  </si>
  <si>
    <t>Table IV - Statement showing shareholding pattern of the Non Promoter- Non Public shareholder</t>
  </si>
  <si>
    <t>i)</t>
  </si>
  <si>
    <t>ii)</t>
  </si>
  <si>
    <t>iii)</t>
  </si>
  <si>
    <t>iv)</t>
  </si>
  <si>
    <t>Custodian/ DR Holder</t>
  </si>
  <si>
    <t>No. 
(a)</t>
  </si>
  <si>
    <t>Yes</t>
  </si>
  <si>
    <t>No</t>
  </si>
  <si>
    <t>Shabnam Commercial Pvt. Ltd.</t>
  </si>
  <si>
    <t>Manisha Commercial Pvt. Ltd.</t>
  </si>
  <si>
    <t>As a % of total Shares held 
(b)</t>
  </si>
  <si>
    <t>Total nos. shares held 
(VII = IV+V+ VI)</t>
  </si>
  <si>
    <t>As a % of total Shares held  
(b)</t>
  </si>
  <si>
    <t xml:space="preserve">Number of equity shares held in dematerialized form 
(XIV) </t>
  </si>
  <si>
    <t xml:space="preserve">Number of Voting Rights held in each class of securities 
(IX) </t>
  </si>
  <si>
    <t xml:space="preserve">No. of Partly paid-up equity shares held  
(V) </t>
  </si>
  <si>
    <t>Total Shareholding , as a % assuming full conversion of convertible securities (as a percentage of diluted share capital) 
(XI)</t>
  </si>
  <si>
    <t xml:space="preserve">Number of Locked in shares 
(XII) </t>
  </si>
  <si>
    <t xml:space="preserve">Number of Shares pledged or otherwise encumbered 
(XIII) </t>
  </si>
  <si>
    <t xml:space="preserve">No. of shares underlying  Depository Receipts 
(VI) </t>
  </si>
  <si>
    <t xml:space="preserve">No. of Shares Underlying Outstanding convertible securities (including Warrants) 
(X) </t>
  </si>
  <si>
    <r>
      <t xml:space="preserve">1. Name of Listed Entity: </t>
    </r>
    <r>
      <rPr>
        <b/>
        <sz val="11.5"/>
        <color rgb="FF000000"/>
        <rFont val="Arial"/>
        <family val="2"/>
      </rPr>
      <t>Shriram Pistons and Rings Limited</t>
    </r>
  </si>
  <si>
    <t>Shareholding , as a % assuming full conversion of convertible securities (as a percentage of diluted share capital) 
(XI)</t>
  </si>
  <si>
    <t xml:space="preserve">Name of DR Holder (if available) </t>
  </si>
  <si>
    <t xml:space="preserve">Individuals -
i. Individual shareholders holding nominal share capital up to Rs. 2 lakhs*
</t>
  </si>
  <si>
    <t>ii. Individual shareholders holding nominal share capital in excess of Rs. 2 lakhs*</t>
  </si>
  <si>
    <t>ABBPS9860J</t>
  </si>
  <si>
    <t>2. Name of the company-Shriram Pistons &amp; Rings Ltd, Class of security- Equity Shares</t>
  </si>
  <si>
    <t>ABBPS9862L</t>
  </si>
  <si>
    <t>Overseas Body Corporates</t>
  </si>
  <si>
    <t>Ms. Nandishi Shriram</t>
  </si>
  <si>
    <t>v)</t>
  </si>
  <si>
    <t>Mr. Kush D. Shriram</t>
  </si>
  <si>
    <t>ABBPS9861K</t>
  </si>
  <si>
    <t>Director or Directors' Relatives</t>
  </si>
  <si>
    <t>Employees</t>
  </si>
  <si>
    <t>Firm</t>
  </si>
  <si>
    <t>HUF</t>
  </si>
  <si>
    <t>IEPF</t>
  </si>
  <si>
    <t>LLP</t>
  </si>
  <si>
    <t>Trusts</t>
  </si>
  <si>
    <t>Notes:</t>
  </si>
  <si>
    <t>Table III - Statement showing shareholding pattern of the Public Shareholder</t>
  </si>
  <si>
    <t>Promoter &amp; Promoter Group</t>
  </si>
  <si>
    <t xml:space="preserve">Name </t>
  </si>
  <si>
    <t xml:space="preserve">PAN </t>
  </si>
  <si>
    <t>Passport No. 
(in case of foreign nationals</t>
  </si>
  <si>
    <t xml:space="preserve">Nationality </t>
  </si>
  <si>
    <t xml:space="preserve">Voting rights </t>
  </si>
  <si>
    <t xml:space="preserve">Rights on distributable dividend or any other distribution </t>
  </si>
  <si>
    <t>Exercise of control</t>
  </si>
  <si>
    <t xml:space="preserve">Exercise of significant influence </t>
  </si>
  <si>
    <t xml:space="preserve">Date of Creation/ Acquisition of significant beneficial interest </t>
  </si>
  <si>
    <t xml:space="preserve">Details of Shareholding of Significant Beneficial Ownership </t>
  </si>
  <si>
    <t xml:space="preserve">NA </t>
  </si>
  <si>
    <t xml:space="preserve">Details of holding/ exercise of rights of the SBO in the reporting Company, whether direct or indirect </t>
  </si>
  <si>
    <t xml:space="preserve">Self </t>
  </si>
  <si>
    <t>26.07.1994</t>
  </si>
  <si>
    <t>02.09.1989</t>
  </si>
  <si>
    <t>03.02.2010</t>
  </si>
  <si>
    <t xml:space="preserve">Name of Member Company </t>
  </si>
  <si>
    <t xml:space="preserve">Sarva Commercial Pvt. Ltd. </t>
  </si>
  <si>
    <t xml:space="preserve">Sera Com Pvt. Ltd </t>
  </si>
  <si>
    <t>04.11.1997</t>
  </si>
  <si>
    <t xml:space="preserve">Mr. Luv D. Shriram </t>
  </si>
  <si>
    <t xml:space="preserve">Ms. Meenakshi Dass </t>
  </si>
  <si>
    <t>Deepak Shriram Family Benefit Trust</t>
  </si>
  <si>
    <t>02.12.2005</t>
  </si>
  <si>
    <t>Clearing Members</t>
  </si>
  <si>
    <t>Non-Resident Indian</t>
  </si>
  <si>
    <t>vi)</t>
  </si>
  <si>
    <t xml:space="preserve"> Shri Luv D. Shriram is Whole Time Director of the Company and Smt. Meenakshi Dass is Non-Executive Director of the Company. In order to avoid duplication, their shareholding is not included in the Directors' Shareholding required to be given under Others' category.</t>
  </si>
  <si>
    <t>3. Shri Luv D. Shriram &amp; Shri Kush D. Shriram hold  2 Nos. shares on behalf of NAK Benefit Trust.</t>
  </si>
  <si>
    <t>Domestic Body Corporates</t>
  </si>
  <si>
    <t>No. of Shares 
(%age)</t>
  </si>
  <si>
    <t>PAN</t>
  </si>
  <si>
    <t>AAATD6816B</t>
  </si>
  <si>
    <t>Whether the Listed Entity has issued any differential Voting Rights?</t>
  </si>
  <si>
    <t>Whether the Listed Entity has issued any Warrants ?</t>
  </si>
  <si>
    <t>Whether the listed entity has any significant beneficial owner?</t>
  </si>
  <si>
    <r>
      <t>Ms. Meenakshi Dass &amp; Shri Luv D. Shriram</t>
    </r>
    <r>
      <rPr>
        <vertAlign val="superscript"/>
        <sz val="11"/>
        <color theme="1"/>
        <rFont val="Calibri"/>
        <family val="2"/>
        <scheme val="minor"/>
      </rPr>
      <t>1</t>
    </r>
  </si>
  <si>
    <r>
      <t>Shri Luv D. Shriram &amp; Ms. Meenakshi Dass</t>
    </r>
    <r>
      <rPr>
        <vertAlign val="superscript"/>
        <sz val="11"/>
        <color theme="1"/>
        <rFont val="Calibri"/>
        <family val="2"/>
        <scheme val="minor"/>
      </rPr>
      <t>2</t>
    </r>
  </si>
  <si>
    <r>
      <t>Shri Luv D. Shriram and Shri Kush D. Shriram</t>
    </r>
    <r>
      <rPr>
        <vertAlign val="superscript"/>
        <sz val="11"/>
        <color theme="1"/>
        <rFont val="Calibri"/>
        <family val="2"/>
        <scheme val="minor"/>
      </rPr>
      <t>3</t>
    </r>
  </si>
  <si>
    <t>Promoter</t>
  </si>
  <si>
    <t>Promoter Group</t>
  </si>
  <si>
    <t>Entity Type i.e. Promoter
OR
Promoter
group entity
(except
promoter)
(II)</t>
  </si>
  <si>
    <t>PAN
(III)</t>
  </si>
  <si>
    <t>No. of shareholders
(IV)</t>
  </si>
  <si>
    <t>No. of fully paid up equity shares held
(V)</t>
  </si>
  <si>
    <t xml:space="preserve">No. of Partly paid-up equity shares held  
(VI) </t>
  </si>
  <si>
    <t xml:space="preserve">No. of shares underlying  Depository Receipts (VII) </t>
  </si>
  <si>
    <t>Total nos. shares held 
(VIII = V+VI+ VII)</t>
  </si>
  <si>
    <t xml:space="preserve">Shareholding as a % (calculated as per SCRR, 1957) As a % of (A+B+C2)  (IX) </t>
  </si>
  <si>
    <t xml:space="preserve">Number of Voting Rights held in each class of securities 
(X) </t>
  </si>
  <si>
    <t xml:space="preserve">No. of Shares Underlying Outstanding convertible securities (including Warrants) (XI) </t>
  </si>
  <si>
    <t xml:space="preserve">Shareholding, as a % assuming full conversion of convertible securities (as a percentage of diluted share capital) (XII)= (VIII)+(XI) As a % of (A+B+C2)  </t>
  </si>
  <si>
    <t xml:space="preserve">Number of Locked in shares 
(XIII) </t>
  </si>
  <si>
    <t xml:space="preserve">Number of Shares pledged or otherwise encumbered 
(XIV) </t>
  </si>
  <si>
    <t xml:space="preserve">Number of equity shares held in dematerialized form 
(XV) </t>
  </si>
  <si>
    <t>3. Share Holding Pattern Filed under Regulation 31(1)(b) for Quarter ended December 2021</t>
  </si>
  <si>
    <t>vii)</t>
  </si>
  <si>
    <t>Shri Luv D. Shriram</t>
  </si>
  <si>
    <t>09.11.2021</t>
  </si>
  <si>
    <t>1. Smt. Meenakshi Dass &amp; Shri Luv D. Shriram hold  3333931 Nos. shares on behalf of Deepak Shriram Family Benefit Trust.</t>
  </si>
  <si>
    <t>2. Shri Luv D. Shriram &amp; Smt. Meenakshi Dass hold  3333931 Nos. shares on behalf of Deepak Shriram Family Benefit Trust.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</si>
</sst>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 * #,##0.00_ ;_ * \-#,##0.00_ ;_ * &quot;-&quot;??_ ;_ @_ "/>
    <numFmt numFmtId="165" formatCode="0.000"/>
    <numFmt numFmtId="166" formatCode="_ * #,##0_ ;_ * \-#,##0_ ;_ * &quot;-&quot;??_ ;_ @_ "/>
    <numFmt numFmtId="167" formatCode="0_ ;\-0\ "/>
    <numFmt numFmtId="168" formatCode="#,##0_ ;\-#,##0\ "/>
    <numFmt numFmtId="173" formatCode="0.00000"/>
    <numFmt numFmtId="174" formatCode="0.0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.5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u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4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0" xfId="0" applyFont="1"/>
    <xf numFmtId="0" fontId="0" fillId="0" borderId="1" xfId="0" applyBorder="1" applyAlignment="1">
      <alignment horizontal="justify" vertical="top"/>
    </xf>
    <xf numFmtId="0" fontId="0" fillId="0" borderId="1" xfId="0" applyBorder="1" applyAlignment="1">
      <alignment horizontal="justify" vertical="top" wrapText="1"/>
    </xf>
    <xf numFmtId="0" fontId="0" fillId="0" borderId="1" xfId="0" quotePrefix="1" applyBorder="1" applyAlignment="1">
      <alignment horizontal="justify" vertical="top"/>
    </xf>
    <xf numFmtId="0" fontId="0" fillId="0" borderId="2" xfId="0" applyBorder="1" applyAlignment="1">
      <alignment horizontal="justify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0" fillId="0" borderId="1" xfId="0" quotePrefix="1" applyBorder="1" applyAlignment="1">
      <alignment vertical="top"/>
    </xf>
    <xf numFmtId="0" fontId="0" fillId="0" borderId="1" xfId="0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0" fontId="0" fillId="0" borderId="0" xfId="0"/>
    <xf numFmtId="0" fontId="0" fillId="0" borderId="1" xfId="0" applyBorder="1"/>
    <xf numFmtId="2" fontId="0" fillId="0" borderId="1" xfId="0" applyNumberForma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0" fontId="0" fillId="0" borderId="1" xfId="0" applyFill="1" applyBorder="1" applyAlignment="1">
      <alignment horizontal="justify" vertical="top" wrapText="1"/>
    </xf>
    <xf numFmtId="0" fontId="1" fillId="0" borderId="0" xfId="0" applyFont="1" applyAlignment="1">
      <alignment horizontal="justify"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justify" vertical="top" wrapText="1"/>
    </xf>
    <xf numFmtId="0" fontId="1" fillId="0" borderId="5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0" fillId="0" borderId="1" xfId="0" quotePrefix="1" applyBorder="1" applyAlignment="1">
      <alignment horizontal="right" vertical="top"/>
    </xf>
    <xf numFmtId="0" fontId="0" fillId="0" borderId="1" xfId="0" applyBorder="1" applyAlignment="1"/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164" fontId="0" fillId="0" borderId="1" xfId="5" quotePrefix="1" applyFont="1" applyBorder="1" applyAlignment="1">
      <alignment horizontal="left" vertical="top"/>
    </xf>
    <xf numFmtId="164" fontId="0" fillId="0" borderId="1" xfId="5" quotePrefix="1" applyFont="1" applyBorder="1" applyAlignment="1">
      <alignment horizontal="right" vertical="top"/>
    </xf>
    <xf numFmtId="2" fontId="0" fillId="0" borderId="1" xfId="0" applyNumberFormat="1" applyBorder="1" applyAlignment="1">
      <alignment horizontal="right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/>
    </xf>
    <xf numFmtId="166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164" fontId="1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 vertical="top" wrapText="1"/>
    </xf>
    <xf numFmtId="2" fontId="0" fillId="0" borderId="2" xfId="0" applyNumberFormat="1" applyBorder="1" applyAlignment="1">
      <alignment horizontal="right" vertical="top" wrapText="1"/>
    </xf>
    <xf numFmtId="166" fontId="0" fillId="0" borderId="2" xfId="0" applyNumberFormat="1" applyBorder="1" applyAlignment="1">
      <alignment horizontal="right" vertical="top" wrapText="1"/>
    </xf>
    <xf numFmtId="0" fontId="1" fillId="0" borderId="1" xfId="0" applyFont="1" applyBorder="1"/>
    <xf numFmtId="0" fontId="1" fillId="0" borderId="0" xfId="0" applyFont="1" applyBorder="1" applyAlignment="1">
      <alignment horizontal="center" vertical="top"/>
    </xf>
    <xf numFmtId="164" fontId="0" fillId="0" borderId="2" xfId="0" applyNumberFormat="1" applyBorder="1" applyAlignment="1">
      <alignment horizontal="right" vertical="top" wrapText="1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164" fontId="0" fillId="0" borderId="1" xfId="5" quotePrefix="1" applyFont="1" applyFill="1" applyBorder="1" applyAlignment="1">
      <alignment horizontal="right" vertical="top"/>
    </xf>
    <xf numFmtId="166" fontId="0" fillId="0" borderId="1" xfId="5" quotePrefix="1" applyNumberFormat="1" applyFont="1" applyFill="1" applyBorder="1" applyAlignment="1">
      <alignment horizontal="right" vertical="top"/>
    </xf>
    <xf numFmtId="0" fontId="0" fillId="0" borderId="0" xfId="0" applyFill="1"/>
    <xf numFmtId="166" fontId="0" fillId="0" borderId="1" xfId="5" quotePrefix="1" applyNumberFormat="1" applyFont="1" applyBorder="1" applyAlignment="1">
      <alignment horizontal="right" vertical="top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67" fontId="0" fillId="0" borderId="0" xfId="0" applyNumberFormat="1"/>
    <xf numFmtId="166" fontId="0" fillId="0" borderId="1" xfId="0" applyNumberFormat="1" applyBorder="1" applyAlignment="1">
      <alignment horizontal="right" vertical="top" wrapText="1"/>
    </xf>
    <xf numFmtId="0" fontId="0" fillId="0" borderId="2" xfId="0" applyFill="1" applyBorder="1" applyAlignment="1">
      <alignment horizontal="justify" vertical="top" wrapText="1"/>
    </xf>
    <xf numFmtId="0" fontId="0" fillId="0" borderId="3" xfId="0" applyFill="1" applyBorder="1" applyAlignment="1">
      <alignment horizontal="justify" vertical="top" wrapText="1"/>
    </xf>
    <xf numFmtId="0" fontId="0" fillId="0" borderId="0" xfId="0" applyBorder="1"/>
    <xf numFmtId="166" fontId="0" fillId="0" borderId="0" xfId="0" applyNumberFormat="1" applyFill="1" applyBorder="1" applyAlignment="1">
      <alignment horizontal="right" vertical="top" wrapText="1"/>
    </xf>
    <xf numFmtId="3" fontId="0" fillId="0" borderId="1" xfId="0" applyNumberFormat="1" applyBorder="1" applyAlignment="1">
      <alignment horizontal="right" vertical="top"/>
    </xf>
    <xf numFmtId="3" fontId="0" fillId="0" borderId="2" xfId="0" applyNumberFormat="1" applyBorder="1" applyAlignment="1">
      <alignment horizontal="right" vertical="top" wrapText="1"/>
    </xf>
    <xf numFmtId="3" fontId="1" fillId="0" borderId="1" xfId="0" applyNumberFormat="1" applyFont="1" applyBorder="1" applyAlignment="1">
      <alignment horizontal="right" vertical="top"/>
    </xf>
    <xf numFmtId="3" fontId="0" fillId="0" borderId="1" xfId="0" applyNumberFormat="1" applyBorder="1" applyAlignment="1">
      <alignment horizontal="right" vertical="top" wrapText="1"/>
    </xf>
    <xf numFmtId="166" fontId="0" fillId="0" borderId="0" xfId="0" applyNumberFormat="1"/>
    <xf numFmtId="168" fontId="1" fillId="0" borderId="1" xfId="0" applyNumberFormat="1" applyFont="1" applyBorder="1" applyAlignment="1">
      <alignment horizontal="right" vertical="top"/>
    </xf>
    <xf numFmtId="168" fontId="0" fillId="0" borderId="1" xfId="0" applyNumberForma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168" fontId="0" fillId="0" borderId="1" xfId="5" quotePrefix="1" applyNumberFormat="1" applyFont="1" applyFill="1" applyBorder="1" applyAlignment="1">
      <alignment horizontal="right" vertical="top"/>
    </xf>
    <xf numFmtId="166" fontId="1" fillId="0" borderId="1" xfId="0" applyNumberFormat="1" applyFont="1" applyBorder="1" applyAlignment="1">
      <alignment horizontal="right" vertical="top" wrapText="1"/>
    </xf>
    <xf numFmtId="166" fontId="0" fillId="0" borderId="8" xfId="0" applyNumberFormat="1" applyFill="1" applyBorder="1" applyAlignment="1">
      <alignment horizontal="right" vertical="top" wrapText="1"/>
    </xf>
    <xf numFmtId="0" fontId="1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right" vertical="top"/>
    </xf>
    <xf numFmtId="3" fontId="0" fillId="0" borderId="1" xfId="0" applyNumberFormat="1" applyFill="1" applyBorder="1" applyAlignment="1">
      <alignment horizontal="right" vertical="top"/>
    </xf>
    <xf numFmtId="3" fontId="0" fillId="0" borderId="1" xfId="5" quotePrefix="1" applyNumberFormat="1" applyFont="1" applyBorder="1" applyAlignment="1">
      <alignment horizontal="right" vertical="top"/>
    </xf>
    <xf numFmtId="0" fontId="8" fillId="0" borderId="0" xfId="0" applyFont="1"/>
    <xf numFmtId="0" fontId="0" fillId="0" borderId="0" xfId="0" applyAlignment="1">
      <alignment vertical="center"/>
    </xf>
    <xf numFmtId="0" fontId="10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vertical="center"/>
    </xf>
    <xf numFmtId="2" fontId="12" fillId="0" borderId="1" xfId="0" applyNumberFormat="1" applyFont="1" applyBorder="1"/>
    <xf numFmtId="0" fontId="12" fillId="0" borderId="1" xfId="0" applyFont="1" applyFill="1" applyBorder="1"/>
    <xf numFmtId="4" fontId="12" fillId="0" borderId="1" xfId="0" applyNumberFormat="1" applyFont="1" applyBorder="1"/>
    <xf numFmtId="14" fontId="0" fillId="0" borderId="0" xfId="0" applyNumberFormat="1"/>
    <xf numFmtId="0" fontId="12" fillId="0" borderId="1" xfId="0" applyFont="1" applyFill="1" applyBorder="1" applyAlignment="1">
      <alignment horizontal="center" vertical="center"/>
    </xf>
    <xf numFmtId="164" fontId="0" fillId="0" borderId="1" xfId="5" quotePrefix="1" applyNumberFormat="1" applyFont="1" applyBorder="1" applyAlignment="1">
      <alignment horizontal="right" vertical="top"/>
    </xf>
    <xf numFmtId="0" fontId="0" fillId="0" borderId="1" xfId="0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right" vertical="top"/>
    </xf>
    <xf numFmtId="1" fontId="0" fillId="0" borderId="0" xfId="0" applyNumberFormat="1" applyBorder="1"/>
    <xf numFmtId="164" fontId="0" fillId="0" borderId="0" xfId="0" applyNumberFormat="1"/>
    <xf numFmtId="174" fontId="0" fillId="0" borderId="1" xfId="0" applyNumberFormat="1" applyBorder="1" applyAlignment="1">
      <alignment horizontal="right" vertical="top"/>
    </xf>
    <xf numFmtId="168" fontId="0" fillId="0" borderId="0" xfId="0" applyNumberFormat="1" applyFill="1"/>
    <xf numFmtId="0" fontId="0" fillId="2" borderId="0" xfId="0" applyFill="1" applyAlignment="1">
      <alignment vertical="top" wrapText="1"/>
    </xf>
    <xf numFmtId="0" fontId="0" fillId="2" borderId="1" xfId="0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top" wrapText="1"/>
    </xf>
    <xf numFmtId="173" fontId="0" fillId="0" borderId="1" xfId="0" applyNumberFormat="1" applyBorder="1" applyAlignment="1">
      <alignment horizontal="right" vertical="top"/>
    </xf>
    <xf numFmtId="164" fontId="0" fillId="0" borderId="8" xfId="5" applyFont="1" applyFill="1" applyBorder="1" applyAlignment="1">
      <alignment horizontal="right" vertical="top"/>
    </xf>
    <xf numFmtId="2" fontId="0" fillId="0" borderId="1" xfId="0" applyNumberFormat="1" applyFill="1" applyBorder="1" applyAlignment="1">
      <alignment horizontal="right" vertical="top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6" fillId="0" borderId="0" xfId="0" quotePrefix="1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0" fillId="0" borderId="0" xfId="0" quotePrefix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0" fillId="0" borderId="9" xfId="0" applyBorder="1"/>
    <xf numFmtId="0" fontId="13" fillId="0" borderId="9" xfId="0" applyFont="1" applyBorder="1" applyAlignment="1">
      <alignment horizontal="center" vertical="center"/>
    </xf>
    <xf numFmtId="168" fontId="1" fillId="0" borderId="0" xfId="0" applyNumberFormat="1" applyFont="1" applyBorder="1" applyAlignment="1">
      <alignment horizontal="right" vertical="top"/>
    </xf>
  </cellXfs>
  <cellStyles count="6">
    <cellStyle name="Comma" xfId="5" builtinId="3"/>
    <cellStyle name="Comma 2" xfId="2"/>
    <cellStyle name="Comma 3" xfId="4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5"/>
  <sheetViews>
    <sheetView tabSelected="1" topLeftCell="A7" workbookViewId="0">
      <selection activeCell="B11" sqref="B11"/>
    </sheetView>
  </sheetViews>
  <sheetFormatPr defaultRowHeight="15" x14ac:dyDescent="0.25"/>
  <cols>
    <col min="1" max="1" width="7.42578125" customWidth="1"/>
    <col min="2" max="2" width="46.5703125" customWidth="1"/>
    <col min="3" max="3" width="12" customWidth="1"/>
    <col min="4" max="4" width="17" customWidth="1"/>
  </cols>
  <sheetData>
    <row r="1" spans="1:4" x14ac:dyDescent="0.25">
      <c r="A1" s="112"/>
      <c r="B1" s="112"/>
      <c r="C1" s="112"/>
      <c r="D1" s="112"/>
    </row>
    <row r="2" spans="1:4" s="27" customFormat="1" x14ac:dyDescent="0.25">
      <c r="A2" s="82"/>
      <c r="B2" s="82"/>
      <c r="C2" s="82"/>
      <c r="D2" s="82"/>
    </row>
    <row r="3" spans="1:4" s="27" customFormat="1" x14ac:dyDescent="0.25">
      <c r="A3" s="82"/>
      <c r="B3" s="82"/>
      <c r="C3" s="82"/>
      <c r="D3" s="82"/>
    </row>
    <row r="4" spans="1:4" x14ac:dyDescent="0.25">
      <c r="A4" s="113" t="s">
        <v>122</v>
      </c>
      <c r="B4" s="113"/>
      <c r="C4" s="113"/>
      <c r="D4" s="113"/>
    </row>
    <row r="5" spans="1:4" ht="33" customHeight="1" x14ac:dyDescent="0.25">
      <c r="A5" s="114" t="s">
        <v>128</v>
      </c>
      <c r="B5" s="114"/>
      <c r="C5" s="114"/>
      <c r="D5" s="114"/>
    </row>
    <row r="6" spans="1:4" ht="15.75" customHeight="1" x14ac:dyDescent="0.25">
      <c r="A6" s="115" t="s">
        <v>200</v>
      </c>
      <c r="B6" s="115"/>
      <c r="C6" s="115"/>
      <c r="D6" s="115"/>
    </row>
    <row r="7" spans="1:4" x14ac:dyDescent="0.25">
      <c r="A7" s="18" t="s">
        <v>0</v>
      </c>
      <c r="B7" s="18" t="s">
        <v>1</v>
      </c>
      <c r="C7" s="18" t="s">
        <v>107</v>
      </c>
      <c r="D7" s="18" t="s">
        <v>108</v>
      </c>
    </row>
    <row r="8" spans="1:4" ht="30" x14ac:dyDescent="0.25">
      <c r="A8" s="3">
        <v>1</v>
      </c>
      <c r="B8" s="33" t="s">
        <v>2</v>
      </c>
      <c r="C8" s="1"/>
      <c r="D8" s="16" t="s">
        <v>82</v>
      </c>
    </row>
    <row r="9" spans="1:4" ht="30" x14ac:dyDescent="0.25">
      <c r="A9" s="3">
        <v>2</v>
      </c>
      <c r="B9" s="33" t="s">
        <v>3</v>
      </c>
      <c r="C9" s="1"/>
      <c r="D9" s="16" t="s">
        <v>82</v>
      </c>
    </row>
    <row r="10" spans="1:4" ht="30" x14ac:dyDescent="0.25">
      <c r="A10" s="3">
        <v>3</v>
      </c>
      <c r="B10" s="33" t="s">
        <v>4</v>
      </c>
      <c r="C10" s="1"/>
      <c r="D10" s="16" t="s">
        <v>82</v>
      </c>
    </row>
    <row r="11" spans="1:4" ht="30" x14ac:dyDescent="0.25">
      <c r="A11" s="3">
        <v>4</v>
      </c>
      <c r="B11" s="33" t="s">
        <v>5</v>
      </c>
      <c r="C11" s="1"/>
      <c r="D11" s="16" t="s">
        <v>82</v>
      </c>
    </row>
    <row r="12" spans="1:4" ht="30" x14ac:dyDescent="0.25">
      <c r="A12" s="3">
        <v>5</v>
      </c>
      <c r="B12" s="33" t="s">
        <v>6</v>
      </c>
      <c r="C12" s="1"/>
      <c r="D12" s="16" t="s">
        <v>82</v>
      </c>
    </row>
    <row r="13" spans="1:4" s="27" customFormat="1" ht="30" x14ac:dyDescent="0.25">
      <c r="A13" s="100">
        <v>6</v>
      </c>
      <c r="B13" s="33" t="s">
        <v>178</v>
      </c>
      <c r="C13" s="28"/>
      <c r="D13" s="16" t="s">
        <v>82</v>
      </c>
    </row>
    <row r="14" spans="1:4" s="27" customFormat="1" ht="30" x14ac:dyDescent="0.25">
      <c r="A14" s="100">
        <v>7</v>
      </c>
      <c r="B14" s="33" t="s">
        <v>179</v>
      </c>
      <c r="C14" s="28"/>
      <c r="D14" s="16" t="s">
        <v>82</v>
      </c>
    </row>
    <row r="15" spans="1:4" s="27" customFormat="1" ht="30" x14ac:dyDescent="0.25">
      <c r="A15" s="100">
        <v>8</v>
      </c>
      <c r="B15" s="33" t="s">
        <v>180</v>
      </c>
      <c r="C15" s="16" t="s">
        <v>82</v>
      </c>
      <c r="D15" s="16"/>
    </row>
  </sheetData>
  <mergeCells count="4">
    <mergeCell ref="A1:D1"/>
    <mergeCell ref="A4:D4"/>
    <mergeCell ref="A5:D5"/>
    <mergeCell ref="A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S11"/>
  <sheetViews>
    <sheetView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9" sqref="D9"/>
    </sheetView>
  </sheetViews>
  <sheetFormatPr defaultRowHeight="15" x14ac:dyDescent="0.25"/>
  <cols>
    <col min="1" max="1" width="9.140625" style="7"/>
    <col min="2" max="2" width="12.85546875" style="8" customWidth="1"/>
    <col min="3" max="3" width="12.85546875" style="7" customWidth="1"/>
    <col min="4" max="4" width="11.140625" style="7" customWidth="1"/>
    <col min="5" max="5" width="9.140625" style="7"/>
    <col min="6" max="6" width="12.28515625" style="7" customWidth="1"/>
    <col min="7" max="7" width="11.5703125" style="7" customWidth="1"/>
    <col min="8" max="8" width="13.28515625" style="7" customWidth="1"/>
    <col min="9" max="9" width="11.42578125" style="7" bestFit="1" customWidth="1"/>
    <col min="10" max="10" width="11.140625" style="7" customWidth="1"/>
    <col min="11" max="11" width="12.140625" style="7" customWidth="1"/>
    <col min="12" max="12" width="15.28515625" style="7" customWidth="1"/>
    <col min="13" max="13" width="7.140625" style="7" customWidth="1"/>
    <col min="14" max="14" width="9.140625" style="7" customWidth="1"/>
    <col min="15" max="15" width="6.85546875" style="7" customWidth="1"/>
    <col min="16" max="16" width="7.5703125" style="7" customWidth="1"/>
    <col min="17" max="17" width="14.7109375" customWidth="1"/>
    <col min="19" max="19" width="23.7109375" bestFit="1" customWidth="1"/>
  </cols>
  <sheetData>
    <row r="2" spans="1:19" x14ac:dyDescent="0.25">
      <c r="A2" s="118" t="s">
        <v>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19" s="27" customFormat="1" x14ac:dyDescent="0.25">
      <c r="A3" s="55"/>
      <c r="B3" s="55"/>
      <c r="C3" s="55"/>
      <c r="D3" s="55"/>
      <c r="E3" s="55"/>
      <c r="F3" s="55"/>
      <c r="G3" s="55"/>
      <c r="H3" s="55"/>
      <c r="I3" s="35"/>
      <c r="J3" s="35"/>
      <c r="K3" s="55"/>
      <c r="L3" s="35"/>
      <c r="M3" s="35"/>
      <c r="N3" s="35"/>
      <c r="O3" s="35"/>
      <c r="P3" s="35"/>
      <c r="Q3" s="55"/>
    </row>
    <row r="4" spans="1:19" ht="154.5" customHeight="1" x14ac:dyDescent="0.25">
      <c r="A4" s="116" t="s">
        <v>8</v>
      </c>
      <c r="B4" s="116" t="s">
        <v>9</v>
      </c>
      <c r="C4" s="116" t="s">
        <v>10</v>
      </c>
      <c r="D4" s="116" t="s">
        <v>11</v>
      </c>
      <c r="E4" s="116" t="s">
        <v>116</v>
      </c>
      <c r="F4" s="116" t="s">
        <v>120</v>
      </c>
      <c r="G4" s="116" t="s">
        <v>13</v>
      </c>
      <c r="H4" s="116" t="s">
        <v>14</v>
      </c>
      <c r="I4" s="119" t="s">
        <v>115</v>
      </c>
      <c r="J4" s="120"/>
      <c r="K4" s="116" t="s">
        <v>15</v>
      </c>
      <c r="L4" s="17" t="s">
        <v>16</v>
      </c>
      <c r="M4" s="119" t="s">
        <v>118</v>
      </c>
      <c r="N4" s="120"/>
      <c r="O4" s="119" t="s">
        <v>119</v>
      </c>
      <c r="P4" s="120"/>
      <c r="Q4" s="121" t="s">
        <v>17</v>
      </c>
    </row>
    <row r="5" spans="1:19" ht="81.75" customHeight="1" x14ac:dyDescent="0.25">
      <c r="A5" s="117"/>
      <c r="B5" s="117"/>
      <c r="C5" s="117"/>
      <c r="D5" s="117"/>
      <c r="E5" s="117"/>
      <c r="F5" s="117"/>
      <c r="G5" s="117"/>
      <c r="H5" s="117"/>
      <c r="I5" s="21" t="s">
        <v>18</v>
      </c>
      <c r="J5" s="19" t="s">
        <v>19</v>
      </c>
      <c r="K5" s="117"/>
      <c r="L5" s="20"/>
      <c r="M5" s="39" t="s">
        <v>106</v>
      </c>
      <c r="N5" s="22" t="s">
        <v>111</v>
      </c>
      <c r="O5" s="39" t="s">
        <v>106</v>
      </c>
      <c r="P5" s="22" t="s">
        <v>111</v>
      </c>
      <c r="Q5" s="121"/>
    </row>
    <row r="6" spans="1:19" ht="45" x14ac:dyDescent="0.25">
      <c r="A6" s="2" t="s">
        <v>21</v>
      </c>
      <c r="B6" s="6" t="s">
        <v>144</v>
      </c>
      <c r="C6" s="71">
        <v>11</v>
      </c>
      <c r="D6" s="71">
        <v>10297053</v>
      </c>
      <c r="E6" s="53">
        <v>0</v>
      </c>
      <c r="F6" s="53">
        <v>0</v>
      </c>
      <c r="G6" s="71">
        <v>10297053</v>
      </c>
      <c r="H6" s="111">
        <f>G6/22024912*100</f>
        <v>46.751846272983968</v>
      </c>
      <c r="I6" s="71">
        <v>10297053</v>
      </c>
      <c r="J6" s="29">
        <f>I6/22374912*100</f>
        <v>46.020529600295191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53">
        <v>0</v>
      </c>
      <c r="Q6" s="71">
        <v>10297053</v>
      </c>
      <c r="S6" s="69"/>
    </row>
    <row r="7" spans="1:19" ht="30" x14ac:dyDescent="0.25">
      <c r="A7" s="6" t="s">
        <v>22</v>
      </c>
      <c r="B7" s="6" t="s">
        <v>23</v>
      </c>
      <c r="C7" s="84">
        <v>2369</v>
      </c>
      <c r="D7" s="71">
        <v>11727859</v>
      </c>
      <c r="E7" s="53">
        <v>0</v>
      </c>
      <c r="F7" s="53">
        <v>0</v>
      </c>
      <c r="G7" s="71">
        <v>11727859</v>
      </c>
      <c r="H7" s="111">
        <f>G7/22024912*100</f>
        <v>53.248153727016025</v>
      </c>
      <c r="I7" s="71">
        <v>11727859</v>
      </c>
      <c r="J7" s="29">
        <f>I7/22374912*100</f>
        <v>52.41521843750715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84">
        <v>2553854</v>
      </c>
      <c r="S7" s="70"/>
    </row>
    <row r="8" spans="1:19" ht="45" x14ac:dyDescent="0.25">
      <c r="A8" s="6" t="s">
        <v>24</v>
      </c>
      <c r="B8" s="6" t="s">
        <v>25</v>
      </c>
      <c r="C8" s="71"/>
      <c r="D8" s="72"/>
      <c r="E8" s="53">
        <v>0</v>
      </c>
      <c r="F8" s="53">
        <v>0</v>
      </c>
      <c r="G8" s="72"/>
      <c r="H8" s="53">
        <v>0</v>
      </c>
      <c r="I8" s="72"/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74"/>
      <c r="S8" s="70"/>
    </row>
    <row r="9" spans="1:19" ht="45" x14ac:dyDescent="0.25">
      <c r="A9" s="6" t="s">
        <v>26</v>
      </c>
      <c r="B9" s="6" t="s">
        <v>27</v>
      </c>
      <c r="C9" s="71"/>
      <c r="D9" s="72"/>
      <c r="E9" s="53">
        <v>0</v>
      </c>
      <c r="F9" s="53">
        <v>0</v>
      </c>
      <c r="G9" s="72"/>
      <c r="H9" s="53">
        <v>0</v>
      </c>
      <c r="I9" s="72"/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0</v>
      </c>
      <c r="Q9" s="74"/>
      <c r="S9" s="102"/>
    </row>
    <row r="10" spans="1:19" ht="45" x14ac:dyDescent="0.25">
      <c r="A10" s="6" t="s">
        <v>28</v>
      </c>
      <c r="B10" s="6" t="s">
        <v>29</v>
      </c>
      <c r="C10" s="71"/>
      <c r="D10" s="72"/>
      <c r="E10" s="53">
        <v>0</v>
      </c>
      <c r="F10" s="53">
        <v>0</v>
      </c>
      <c r="G10" s="72"/>
      <c r="H10" s="53">
        <v>0</v>
      </c>
      <c r="I10" s="72"/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74"/>
      <c r="S10" s="102"/>
    </row>
    <row r="11" spans="1:19" ht="17.25" customHeight="1" x14ac:dyDescent="0.25">
      <c r="A11" s="2"/>
      <c r="B11" s="36" t="s">
        <v>20</v>
      </c>
      <c r="C11" s="73">
        <f>SUM(C6:C10)</f>
        <v>2380</v>
      </c>
      <c r="D11" s="73">
        <f>SUM(D6:D10)</f>
        <v>22024912</v>
      </c>
      <c r="E11" s="53">
        <f t="shared" ref="E11:P11" si="0">SUM(E6:E10)</f>
        <v>0</v>
      </c>
      <c r="F11" s="53">
        <f t="shared" si="0"/>
        <v>0</v>
      </c>
      <c r="G11" s="73">
        <f t="shared" si="0"/>
        <v>22024912</v>
      </c>
      <c r="H11" s="48">
        <f t="shared" si="0"/>
        <v>100</v>
      </c>
      <c r="I11" s="73">
        <f t="shared" si="0"/>
        <v>22024912</v>
      </c>
      <c r="J11" s="48">
        <f t="shared" si="0"/>
        <v>98.435748037802341</v>
      </c>
      <c r="K11" s="53">
        <f t="shared" si="0"/>
        <v>0</v>
      </c>
      <c r="L11" s="53">
        <f t="shared" si="0"/>
        <v>0</v>
      </c>
      <c r="M11" s="53">
        <f t="shared" si="0"/>
        <v>0</v>
      </c>
      <c r="N11" s="53">
        <f t="shared" si="0"/>
        <v>0</v>
      </c>
      <c r="O11" s="53">
        <f t="shared" si="0"/>
        <v>0</v>
      </c>
      <c r="P11" s="53">
        <f t="shared" si="0"/>
        <v>0</v>
      </c>
      <c r="Q11" s="73">
        <f>SUM(Q6:Q10)</f>
        <v>12850907</v>
      </c>
      <c r="R11" s="81"/>
    </row>
  </sheetData>
  <mergeCells count="14">
    <mergeCell ref="F4:F5"/>
    <mergeCell ref="E4:E5"/>
    <mergeCell ref="D4:D5"/>
    <mergeCell ref="C4:C5"/>
    <mergeCell ref="A2:Q2"/>
    <mergeCell ref="I4:J4"/>
    <mergeCell ref="M4:N4"/>
    <mergeCell ref="O4:P4"/>
    <mergeCell ref="B4:B5"/>
    <mergeCell ref="A4:A5"/>
    <mergeCell ref="Q4:Q5"/>
    <mergeCell ref="K4:K5"/>
    <mergeCell ref="H4:H5"/>
    <mergeCell ref="G4:G5"/>
  </mergeCells>
  <printOptions horizontalCentered="1"/>
  <pageMargins left="0.51181102362204722" right="0.51181102362204722" top="0.55118110236220474" bottom="0.55118110236220474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39"/>
  <sheetViews>
    <sheetView workbookViewId="0">
      <pane xSplit="2" ySplit="5" topLeftCell="K27" activePane="bottomRight" state="frozen"/>
      <selection pane="topRight" activeCell="C1" sqref="C1"/>
      <selection pane="bottomLeft" activeCell="A6" sqref="A6"/>
      <selection pane="bottomRight" activeCell="A35" sqref="A35:S35"/>
    </sheetView>
  </sheetViews>
  <sheetFormatPr defaultRowHeight="15" x14ac:dyDescent="0.25"/>
  <cols>
    <col min="1" max="1" width="6.5703125" customWidth="1"/>
    <col min="2" max="2" width="19.5703125" style="5" customWidth="1"/>
    <col min="3" max="3" width="19.5703125" style="106" customWidth="1"/>
    <col min="4" max="4" width="12.85546875" bestFit="1" customWidth="1"/>
    <col min="5" max="5" width="12.7109375" customWidth="1"/>
    <col min="6" max="6" width="11.5703125" bestFit="1" customWidth="1"/>
    <col min="8" max="8" width="10.5703125" customWidth="1"/>
    <col min="9" max="10" width="11.5703125" bestFit="1" customWidth="1"/>
    <col min="11" max="11" width="11.140625" bestFit="1" customWidth="1"/>
    <col min="13" max="13" width="11.5703125" customWidth="1"/>
    <col min="14" max="14" width="13.28515625" customWidth="1"/>
    <col min="15" max="15" width="7" customWidth="1"/>
    <col min="17" max="17" width="6.85546875" customWidth="1"/>
    <col min="19" max="19" width="14.42578125" customWidth="1"/>
  </cols>
  <sheetData>
    <row r="1" spans="1:19" s="27" customFormat="1" x14ac:dyDescent="0.25">
      <c r="B1" s="5"/>
      <c r="C1" s="106"/>
    </row>
    <row r="2" spans="1:19" x14ac:dyDescent="0.25">
      <c r="A2" s="122" t="s">
        <v>30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4" spans="1:19" s="9" customFormat="1" ht="78.75" customHeight="1" x14ac:dyDescent="0.25">
      <c r="A4" s="123"/>
      <c r="B4" s="116" t="s">
        <v>31</v>
      </c>
      <c r="C4" s="126" t="s">
        <v>186</v>
      </c>
      <c r="D4" s="116" t="s">
        <v>187</v>
      </c>
      <c r="E4" s="116" t="s">
        <v>188</v>
      </c>
      <c r="F4" s="116" t="s">
        <v>189</v>
      </c>
      <c r="G4" s="116" t="s">
        <v>190</v>
      </c>
      <c r="H4" s="116" t="s">
        <v>191</v>
      </c>
      <c r="I4" s="116" t="s">
        <v>192</v>
      </c>
      <c r="J4" s="116" t="s">
        <v>193</v>
      </c>
      <c r="K4" s="119" t="s">
        <v>194</v>
      </c>
      <c r="L4" s="120"/>
      <c r="M4" s="116" t="s">
        <v>195</v>
      </c>
      <c r="N4" s="116" t="s">
        <v>196</v>
      </c>
      <c r="O4" s="119" t="s">
        <v>197</v>
      </c>
      <c r="P4" s="120"/>
      <c r="Q4" s="119" t="s">
        <v>198</v>
      </c>
      <c r="R4" s="120"/>
      <c r="S4" s="121" t="s">
        <v>199</v>
      </c>
    </row>
    <row r="5" spans="1:19" s="9" customFormat="1" ht="105.75" customHeight="1" x14ac:dyDescent="0.25">
      <c r="A5" s="124"/>
      <c r="B5" s="117"/>
      <c r="C5" s="127"/>
      <c r="D5" s="117"/>
      <c r="E5" s="117"/>
      <c r="F5" s="117"/>
      <c r="G5" s="117"/>
      <c r="H5" s="117"/>
      <c r="I5" s="117"/>
      <c r="J5" s="117"/>
      <c r="K5" s="21" t="s">
        <v>35</v>
      </c>
      <c r="L5" s="19" t="s">
        <v>36</v>
      </c>
      <c r="M5" s="117"/>
      <c r="N5" s="117"/>
      <c r="O5" s="39" t="s">
        <v>106</v>
      </c>
      <c r="P5" s="23" t="s">
        <v>111</v>
      </c>
      <c r="Q5" s="39" t="s">
        <v>106</v>
      </c>
      <c r="R5" s="41" t="s">
        <v>111</v>
      </c>
      <c r="S5" s="121"/>
    </row>
    <row r="6" spans="1:19" x14ac:dyDescent="0.25">
      <c r="A6" s="10" t="s">
        <v>53</v>
      </c>
      <c r="B6" s="11" t="s">
        <v>37</v>
      </c>
      <c r="C6" s="107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6"/>
      <c r="R6" s="16"/>
      <c r="S6" s="10"/>
    </row>
    <row r="7" spans="1:19" ht="30" x14ac:dyDescent="0.25">
      <c r="A7" s="10" t="s">
        <v>38</v>
      </c>
      <c r="B7" s="11" t="s">
        <v>84</v>
      </c>
      <c r="C7" s="107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6"/>
      <c r="R7" s="16"/>
      <c r="S7" s="10"/>
    </row>
    <row r="8" spans="1:19" ht="47.25" x14ac:dyDescent="0.25">
      <c r="A8" s="10" t="s">
        <v>101</v>
      </c>
      <c r="B8" s="11" t="s">
        <v>181</v>
      </c>
      <c r="C8" s="107" t="s">
        <v>184</v>
      </c>
      <c r="D8" s="11" t="s">
        <v>93</v>
      </c>
      <c r="E8" s="26">
        <v>1</v>
      </c>
      <c r="F8" s="77">
        <v>3333931</v>
      </c>
      <c r="G8" s="53">
        <v>0</v>
      </c>
      <c r="H8" s="53">
        <v>0</v>
      </c>
      <c r="I8" s="77">
        <v>3333931</v>
      </c>
      <c r="J8" s="29">
        <f>I8/22024912*100</f>
        <v>15.1370911266297</v>
      </c>
      <c r="K8" s="77">
        <v>3333931</v>
      </c>
      <c r="L8" s="29">
        <f>K8/22024912*100</f>
        <v>15.1370911266297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77">
        <v>3333931</v>
      </c>
    </row>
    <row r="9" spans="1:19" ht="47.25" x14ac:dyDescent="0.25">
      <c r="A9" s="10" t="s">
        <v>102</v>
      </c>
      <c r="B9" s="11" t="s">
        <v>182</v>
      </c>
      <c r="C9" s="107" t="s">
        <v>184</v>
      </c>
      <c r="D9" s="11" t="s">
        <v>127</v>
      </c>
      <c r="E9" s="26">
        <v>1</v>
      </c>
      <c r="F9" s="77">
        <v>3333931</v>
      </c>
      <c r="G9" s="53">
        <v>0</v>
      </c>
      <c r="H9" s="53">
        <v>0</v>
      </c>
      <c r="I9" s="77">
        <v>3333931</v>
      </c>
      <c r="J9" s="29">
        <f t="shared" ref="J9:L14" si="0">I9/22024912*100</f>
        <v>15.1370911266297</v>
      </c>
      <c r="K9" s="77">
        <v>3333931</v>
      </c>
      <c r="L9" s="29">
        <f t="shared" si="0"/>
        <v>15.1370911266297</v>
      </c>
      <c r="M9" s="53">
        <v>0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77">
        <v>3333931</v>
      </c>
    </row>
    <row r="10" spans="1:19" x14ac:dyDescent="0.25">
      <c r="A10" s="10" t="s">
        <v>103</v>
      </c>
      <c r="B10" s="11" t="s">
        <v>166</v>
      </c>
      <c r="C10" s="107" t="s">
        <v>184</v>
      </c>
      <c r="D10" s="11" t="s">
        <v>93</v>
      </c>
      <c r="E10" s="26">
        <v>1</v>
      </c>
      <c r="F10" s="77">
        <v>834720</v>
      </c>
      <c r="G10" s="53">
        <v>0</v>
      </c>
      <c r="H10" s="53">
        <v>0</v>
      </c>
      <c r="I10" s="77">
        <v>834720</v>
      </c>
      <c r="J10" s="29">
        <f t="shared" si="0"/>
        <v>3.789890284238139</v>
      </c>
      <c r="K10" s="77">
        <v>834720</v>
      </c>
      <c r="L10" s="29">
        <f t="shared" si="0"/>
        <v>3.789890284238139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77">
        <v>834720</v>
      </c>
    </row>
    <row r="11" spans="1:19" s="27" customFormat="1" ht="30" x14ac:dyDescent="0.25">
      <c r="A11" s="10" t="s">
        <v>104</v>
      </c>
      <c r="B11" s="11" t="s">
        <v>131</v>
      </c>
      <c r="C11" s="107" t="s">
        <v>184</v>
      </c>
      <c r="D11" s="11" t="s">
        <v>129</v>
      </c>
      <c r="E11" s="26">
        <v>1</v>
      </c>
      <c r="F11" s="25">
        <v>865</v>
      </c>
      <c r="G11" s="53">
        <v>0</v>
      </c>
      <c r="H11" s="53">
        <v>0</v>
      </c>
      <c r="I11" s="25">
        <v>865</v>
      </c>
      <c r="J11" s="30">
        <f t="shared" si="0"/>
        <v>3.9273709697455316E-3</v>
      </c>
      <c r="K11" s="25">
        <v>865</v>
      </c>
      <c r="L11" s="30">
        <f t="shared" si="0"/>
        <v>3.9273709697455316E-3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25">
        <v>865</v>
      </c>
    </row>
    <row r="12" spans="1:19" s="27" customFormat="1" x14ac:dyDescent="0.25">
      <c r="A12" s="10" t="s">
        <v>132</v>
      </c>
      <c r="B12" s="11" t="s">
        <v>133</v>
      </c>
      <c r="C12" s="107" t="s">
        <v>185</v>
      </c>
      <c r="D12" s="11" t="s">
        <v>134</v>
      </c>
      <c r="E12" s="83">
        <v>1</v>
      </c>
      <c r="F12" s="51">
        <v>1</v>
      </c>
      <c r="G12" s="53">
        <v>0</v>
      </c>
      <c r="H12" s="53">
        <v>0</v>
      </c>
      <c r="I12" s="51">
        <v>1</v>
      </c>
      <c r="J12" s="104">
        <f t="shared" si="0"/>
        <v>4.5403132598214241E-6</v>
      </c>
      <c r="K12" s="51">
        <v>1</v>
      </c>
      <c r="L12" s="104">
        <f t="shared" si="0"/>
        <v>4.5403132598214241E-6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25">
        <v>1</v>
      </c>
    </row>
    <row r="13" spans="1:19" s="27" customFormat="1" ht="47.25" x14ac:dyDescent="0.25">
      <c r="A13" s="10" t="s">
        <v>171</v>
      </c>
      <c r="B13" s="11" t="s">
        <v>183</v>
      </c>
      <c r="C13" s="107" t="s">
        <v>184</v>
      </c>
      <c r="D13" s="11" t="s">
        <v>127</v>
      </c>
      <c r="E13" s="83">
        <v>1</v>
      </c>
      <c r="F13" s="51">
        <v>2</v>
      </c>
      <c r="G13" s="53">
        <v>0</v>
      </c>
      <c r="H13" s="53">
        <v>0</v>
      </c>
      <c r="I13" s="51">
        <v>2</v>
      </c>
      <c r="J13" s="109">
        <f t="shared" si="0"/>
        <v>9.0806265196428481E-6</v>
      </c>
      <c r="K13" s="51">
        <v>2</v>
      </c>
      <c r="L13" s="109">
        <f t="shared" si="0"/>
        <v>9.0806265196428481E-6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25">
        <v>2</v>
      </c>
    </row>
    <row r="14" spans="1:19" s="27" customFormat="1" x14ac:dyDescent="0.25">
      <c r="A14" s="10" t="s">
        <v>201</v>
      </c>
      <c r="B14" s="11" t="s">
        <v>202</v>
      </c>
      <c r="C14" s="107" t="s">
        <v>184</v>
      </c>
      <c r="D14" s="11" t="s">
        <v>127</v>
      </c>
      <c r="E14" s="83">
        <v>1</v>
      </c>
      <c r="F14" s="51">
        <v>5450</v>
      </c>
      <c r="G14" s="53">
        <v>0</v>
      </c>
      <c r="H14" s="53">
        <v>0</v>
      </c>
      <c r="I14" s="51">
        <v>5450</v>
      </c>
      <c r="J14" s="29">
        <f t="shared" si="0"/>
        <v>2.4744707266026761E-2</v>
      </c>
      <c r="K14" s="51">
        <v>5450</v>
      </c>
      <c r="L14" s="29">
        <f t="shared" si="0"/>
        <v>2.4744707266026761E-2</v>
      </c>
      <c r="M14" s="53"/>
      <c r="N14" s="53"/>
      <c r="O14" s="53"/>
      <c r="P14" s="53"/>
      <c r="Q14" s="53"/>
      <c r="R14" s="53"/>
      <c r="S14" s="51">
        <v>5450</v>
      </c>
    </row>
    <row r="15" spans="1:19" ht="45" x14ac:dyDescent="0.25">
      <c r="A15" s="10" t="s">
        <v>39</v>
      </c>
      <c r="B15" s="11" t="s">
        <v>40</v>
      </c>
      <c r="C15" s="107"/>
      <c r="D15" s="10"/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66">
        <v>0</v>
      </c>
    </row>
    <row r="16" spans="1:19" ht="30" x14ac:dyDescent="0.25">
      <c r="A16" s="10" t="s">
        <v>41</v>
      </c>
      <c r="B16" s="11" t="s">
        <v>42</v>
      </c>
      <c r="C16" s="107"/>
      <c r="D16" s="10"/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66">
        <v>0</v>
      </c>
    </row>
    <row r="17" spans="1:19" x14ac:dyDescent="0.25">
      <c r="A17" s="10" t="s">
        <v>43</v>
      </c>
      <c r="B17" s="11" t="s">
        <v>85</v>
      </c>
      <c r="C17" s="107"/>
      <c r="D17" s="10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19" ht="30" x14ac:dyDescent="0.25">
      <c r="A18" s="10" t="s">
        <v>101</v>
      </c>
      <c r="B18" s="11" t="s">
        <v>86</v>
      </c>
      <c r="C18" s="107" t="s">
        <v>184</v>
      </c>
      <c r="D18" s="11" t="s">
        <v>89</v>
      </c>
      <c r="E18" s="26">
        <v>1</v>
      </c>
      <c r="F18" s="74">
        <v>1066580</v>
      </c>
      <c r="G18" s="53">
        <v>0</v>
      </c>
      <c r="H18" s="53">
        <v>0</v>
      </c>
      <c r="I18" s="74">
        <v>1066580</v>
      </c>
      <c r="J18" s="29">
        <f t="shared" ref="J18" si="1">I18/22024912*100</f>
        <v>4.8426073166603345</v>
      </c>
      <c r="K18" s="74">
        <v>1066580</v>
      </c>
      <c r="L18" s="29">
        <f t="shared" ref="L18" si="2">K18/22024912*100</f>
        <v>4.8426073166603345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74">
        <v>1066580</v>
      </c>
    </row>
    <row r="19" spans="1:19" ht="15.75" customHeight="1" x14ac:dyDescent="0.25">
      <c r="A19" s="10" t="s">
        <v>102</v>
      </c>
      <c r="B19" s="11" t="s">
        <v>87</v>
      </c>
      <c r="C19" s="107" t="s">
        <v>184</v>
      </c>
      <c r="D19" s="11" t="s">
        <v>90</v>
      </c>
      <c r="E19" s="26">
        <v>1</v>
      </c>
      <c r="F19" s="74">
        <v>950397</v>
      </c>
      <c r="G19" s="53">
        <v>0</v>
      </c>
      <c r="H19" s="53">
        <v>0</v>
      </c>
      <c r="I19" s="74">
        <v>950397</v>
      </c>
      <c r="J19" s="29">
        <f t="shared" ref="J19" si="3">I19/22024912*100</f>
        <v>4.3151001011945027</v>
      </c>
      <c r="K19" s="74">
        <v>950397</v>
      </c>
      <c r="L19" s="44">
        <f t="shared" ref="L19:L21" si="4">J19</f>
        <v>4.3151001011945027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74">
        <v>950397</v>
      </c>
    </row>
    <row r="20" spans="1:19" ht="32.25" customHeight="1" x14ac:dyDescent="0.25">
      <c r="A20" s="10" t="s">
        <v>103</v>
      </c>
      <c r="B20" s="11" t="s">
        <v>110</v>
      </c>
      <c r="C20" s="107" t="s">
        <v>184</v>
      </c>
      <c r="D20" s="11" t="s">
        <v>91</v>
      </c>
      <c r="E20" s="26">
        <v>1</v>
      </c>
      <c r="F20" s="74">
        <v>667979</v>
      </c>
      <c r="G20" s="53">
        <v>0</v>
      </c>
      <c r="H20" s="53">
        <v>0</v>
      </c>
      <c r="I20" s="74">
        <v>667979</v>
      </c>
      <c r="J20" s="29">
        <f t="shared" ref="J20" si="5">I20/22024912*100</f>
        <v>3.0328339109822551</v>
      </c>
      <c r="K20" s="74">
        <v>667979</v>
      </c>
      <c r="L20" s="44">
        <f t="shared" si="4"/>
        <v>3.0328339109822551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74">
        <v>667979</v>
      </c>
    </row>
    <row r="21" spans="1:19" ht="30" x14ac:dyDescent="0.25">
      <c r="A21" s="10" t="s">
        <v>104</v>
      </c>
      <c r="B21" s="11" t="s">
        <v>109</v>
      </c>
      <c r="C21" s="107" t="s">
        <v>184</v>
      </c>
      <c r="D21" s="11" t="s">
        <v>92</v>
      </c>
      <c r="E21" s="26">
        <v>1</v>
      </c>
      <c r="F21" s="74">
        <v>103197</v>
      </c>
      <c r="G21" s="53">
        <v>0</v>
      </c>
      <c r="H21" s="53">
        <v>0</v>
      </c>
      <c r="I21" s="74">
        <v>103197</v>
      </c>
      <c r="J21" s="29">
        <f t="shared" ref="J21" si="6">I21/22024912*100</f>
        <v>0.46854670747379151</v>
      </c>
      <c r="K21" s="74">
        <v>103197</v>
      </c>
      <c r="L21" s="44">
        <f t="shared" si="4"/>
        <v>0.46854670747379151</v>
      </c>
      <c r="M21" s="53">
        <v>0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74">
        <v>103197</v>
      </c>
    </row>
    <row r="22" spans="1:19" ht="15.75" customHeight="1" x14ac:dyDescent="0.25">
      <c r="A22" s="10"/>
      <c r="B22" s="11" t="s">
        <v>44</v>
      </c>
      <c r="C22" s="107"/>
      <c r="D22" s="10"/>
      <c r="E22" s="26">
        <f t="shared" ref="E22:S22" si="7">SUM(E8:E21)</f>
        <v>11</v>
      </c>
      <c r="F22" s="71">
        <f t="shared" si="7"/>
        <v>10297053</v>
      </c>
      <c r="G22" s="53">
        <f t="shared" si="7"/>
        <v>0</v>
      </c>
      <c r="H22" s="53">
        <f t="shared" si="7"/>
        <v>0</v>
      </c>
      <c r="I22" s="71">
        <f t="shared" si="7"/>
        <v>10297053</v>
      </c>
      <c r="J22" s="29">
        <f t="shared" si="7"/>
        <v>46.751846272983975</v>
      </c>
      <c r="K22" s="71">
        <f t="shared" si="7"/>
        <v>10297053</v>
      </c>
      <c r="L22" s="29">
        <f t="shared" si="7"/>
        <v>46.751846272983975</v>
      </c>
      <c r="M22" s="53">
        <f t="shared" si="7"/>
        <v>0</v>
      </c>
      <c r="N22" s="53">
        <f t="shared" si="7"/>
        <v>0</v>
      </c>
      <c r="O22" s="53">
        <f t="shared" si="7"/>
        <v>0</v>
      </c>
      <c r="P22" s="53">
        <f t="shared" si="7"/>
        <v>0</v>
      </c>
      <c r="Q22" s="53">
        <f t="shared" si="7"/>
        <v>0</v>
      </c>
      <c r="R22" s="53">
        <f t="shared" si="7"/>
        <v>0</v>
      </c>
      <c r="S22" s="71">
        <f t="shared" si="7"/>
        <v>10297053</v>
      </c>
    </row>
    <row r="23" spans="1:19" x14ac:dyDescent="0.25">
      <c r="A23" s="10" t="s">
        <v>54</v>
      </c>
      <c r="B23" s="11" t="s">
        <v>45</v>
      </c>
      <c r="C23" s="107"/>
      <c r="D23" s="10"/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66">
        <v>0</v>
      </c>
    </row>
    <row r="24" spans="1:19" ht="60" x14ac:dyDescent="0.25">
      <c r="A24" s="10" t="s">
        <v>38</v>
      </c>
      <c r="B24" s="11" t="s">
        <v>46</v>
      </c>
      <c r="C24" s="107"/>
      <c r="D24" s="10"/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66">
        <v>0</v>
      </c>
    </row>
    <row r="25" spans="1:19" x14ac:dyDescent="0.25">
      <c r="A25" s="10" t="s">
        <v>39</v>
      </c>
      <c r="B25" s="11" t="s">
        <v>47</v>
      </c>
      <c r="C25" s="107"/>
      <c r="D25" s="10"/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66">
        <v>0</v>
      </c>
    </row>
    <row r="26" spans="1:19" x14ac:dyDescent="0.25">
      <c r="A26" s="10" t="s">
        <v>41</v>
      </c>
      <c r="B26" s="11" t="s">
        <v>48</v>
      </c>
      <c r="C26" s="107"/>
      <c r="D26" s="10"/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66">
        <v>0</v>
      </c>
    </row>
    <row r="27" spans="1:19" ht="30" x14ac:dyDescent="0.25">
      <c r="A27" s="10" t="s">
        <v>43</v>
      </c>
      <c r="B27" s="11" t="s">
        <v>49</v>
      </c>
      <c r="C27" s="107"/>
      <c r="D27" s="10"/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66">
        <v>0</v>
      </c>
    </row>
    <row r="28" spans="1:19" x14ac:dyDescent="0.25">
      <c r="A28" s="10" t="s">
        <v>88</v>
      </c>
      <c r="B28" s="11" t="s">
        <v>51</v>
      </c>
      <c r="C28" s="107"/>
      <c r="D28" s="10"/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66">
        <v>0</v>
      </c>
    </row>
    <row r="29" spans="1:19" ht="15.75" customHeight="1" x14ac:dyDescent="0.25">
      <c r="A29" s="10"/>
      <c r="B29" s="11" t="s">
        <v>52</v>
      </c>
      <c r="C29" s="107"/>
      <c r="D29" s="10"/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66">
        <v>0</v>
      </c>
    </row>
    <row r="30" spans="1:19" ht="60" x14ac:dyDescent="0.25">
      <c r="A30" s="10"/>
      <c r="B30" s="45" t="s">
        <v>55</v>
      </c>
      <c r="C30" s="108"/>
      <c r="D30" s="46"/>
      <c r="E30" s="47">
        <f>E22+E29</f>
        <v>11</v>
      </c>
      <c r="F30" s="76">
        <f t="shared" ref="F30:S30" si="8">F22+F29</f>
        <v>10297053</v>
      </c>
      <c r="G30" s="53">
        <f t="shared" si="8"/>
        <v>0</v>
      </c>
      <c r="H30" s="53">
        <f t="shared" si="8"/>
        <v>0</v>
      </c>
      <c r="I30" s="76">
        <f t="shared" si="8"/>
        <v>10297053</v>
      </c>
      <c r="J30" s="49">
        <f t="shared" si="8"/>
        <v>46.751846272983975</v>
      </c>
      <c r="K30" s="76">
        <f t="shared" si="8"/>
        <v>10297053</v>
      </c>
      <c r="L30" s="49">
        <f t="shared" si="8"/>
        <v>46.751846272983975</v>
      </c>
      <c r="M30" s="53">
        <f t="shared" si="8"/>
        <v>0</v>
      </c>
      <c r="N30" s="53">
        <f t="shared" si="8"/>
        <v>0</v>
      </c>
      <c r="O30" s="53">
        <f t="shared" si="8"/>
        <v>0</v>
      </c>
      <c r="P30" s="53">
        <f t="shared" si="8"/>
        <v>0</v>
      </c>
      <c r="Q30" s="53">
        <f t="shared" si="8"/>
        <v>0</v>
      </c>
      <c r="R30" s="53">
        <f t="shared" si="8"/>
        <v>0</v>
      </c>
      <c r="S30" s="80">
        <f t="shared" si="8"/>
        <v>10297053</v>
      </c>
    </row>
    <row r="32" spans="1:19" s="27" customFormat="1" x14ac:dyDescent="0.25">
      <c r="B32" s="5"/>
      <c r="C32" s="106"/>
    </row>
    <row r="33" spans="1:19" s="27" customFormat="1" x14ac:dyDescent="0.25">
      <c r="A33" s="86" t="s">
        <v>142</v>
      </c>
      <c r="B33" s="5"/>
      <c r="C33" s="106"/>
    </row>
    <row r="34" spans="1:19" s="61" customFormat="1" ht="15" customHeight="1" x14ac:dyDescent="0.25">
      <c r="A34" s="125" t="s">
        <v>204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</row>
    <row r="35" spans="1:19" s="61" customFormat="1" ht="15" customHeight="1" x14ac:dyDescent="0.25">
      <c r="A35" s="125" t="s">
        <v>205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</row>
    <row r="36" spans="1:19" ht="29.25" customHeight="1" x14ac:dyDescent="0.25">
      <c r="A36" s="128" t="s">
        <v>172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</row>
    <row r="37" spans="1:19" ht="17.25" customHeight="1" x14ac:dyDescent="0.25">
      <c r="A37" s="125" t="s">
        <v>173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</row>
    <row r="38" spans="1:19" x14ac:dyDescent="0.25">
      <c r="S38" s="75"/>
    </row>
    <row r="39" spans="1:19" x14ac:dyDescent="0.25">
      <c r="S39" s="75"/>
    </row>
  </sheetData>
  <mergeCells count="21">
    <mergeCell ref="A37:S37"/>
    <mergeCell ref="D4:D5"/>
    <mergeCell ref="E4:E5"/>
    <mergeCell ref="F4:F5"/>
    <mergeCell ref="A36:S36"/>
    <mergeCell ref="A2:S2"/>
    <mergeCell ref="G4:G5"/>
    <mergeCell ref="A4:A5"/>
    <mergeCell ref="A34:S34"/>
    <mergeCell ref="A35:S35"/>
    <mergeCell ref="N4:N5"/>
    <mergeCell ref="S4:S5"/>
    <mergeCell ref="I4:I5"/>
    <mergeCell ref="J4:J5"/>
    <mergeCell ref="K4:L4"/>
    <mergeCell ref="M4:M5"/>
    <mergeCell ref="O4:P4"/>
    <mergeCell ref="Q4:R4"/>
    <mergeCell ref="H4:H5"/>
    <mergeCell ref="B4:B5"/>
    <mergeCell ref="C4:C5"/>
  </mergeCells>
  <printOptions horizontalCentered="1"/>
  <pageMargins left="0.11811023622047245" right="0.11811023622047245" top="0.15748031496062992" bottom="0.15748031496062992" header="0.31496062992125984" footer="0.31496062992125984"/>
  <pageSetup paperSize="8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T45"/>
  <sheetViews>
    <sheetView zoomScale="80" zoomScaleNormal="80" workbookViewId="0">
      <pane xSplit="2" ySplit="5" topLeftCell="C37" activePane="bottomRight" state="frozen"/>
      <selection pane="topRight" activeCell="C1" sqref="C1"/>
      <selection pane="bottomLeft" activeCell="A6" sqref="A6"/>
      <selection pane="bottomRight" activeCell="G40" sqref="G40"/>
    </sheetView>
  </sheetViews>
  <sheetFormatPr defaultRowHeight="15" x14ac:dyDescent="0.25"/>
  <cols>
    <col min="1" max="1" width="6.7109375" style="27" customWidth="1"/>
    <col min="2" max="2" width="15.42578125" style="27" customWidth="1"/>
    <col min="3" max="3" width="13.140625" style="27" customWidth="1"/>
    <col min="4" max="4" width="9.28515625" style="27" bestFit="1" customWidth="1"/>
    <col min="5" max="5" width="14.42578125" style="27" customWidth="1"/>
    <col min="6" max="6" width="9.28515625" style="27" customWidth="1"/>
    <col min="7" max="7" width="10.7109375" style="27" customWidth="1"/>
    <col min="8" max="8" width="12.7109375" style="27" customWidth="1"/>
    <col min="9" max="9" width="10.7109375" style="27" customWidth="1"/>
    <col min="10" max="10" width="13.5703125" style="27" customWidth="1"/>
    <col min="11" max="11" width="9.140625" style="27"/>
    <col min="12" max="12" width="11.7109375" style="27" customWidth="1"/>
    <col min="13" max="13" width="14.140625" style="27" customWidth="1"/>
    <col min="14" max="14" width="6.28515625" style="27" customWidth="1"/>
    <col min="15" max="15" width="9.140625" style="27"/>
    <col min="16" max="16" width="7.28515625" style="27" customWidth="1"/>
    <col min="17" max="17" width="12.5703125" style="27" customWidth="1"/>
    <col min="18" max="18" width="13.42578125" style="27" bestFit="1" customWidth="1"/>
    <col min="19" max="19" width="12.28515625" style="27" customWidth="1"/>
    <col min="20" max="16384" width="9.140625" style="27"/>
  </cols>
  <sheetData>
    <row r="2" spans="1:18" x14ac:dyDescent="0.25">
      <c r="A2" s="122" t="s">
        <v>143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</row>
    <row r="4" spans="1:18" ht="93" customHeight="1" x14ac:dyDescent="0.25">
      <c r="A4" s="123"/>
      <c r="B4" s="116" t="s">
        <v>31</v>
      </c>
      <c r="C4" s="116" t="s">
        <v>32</v>
      </c>
      <c r="D4" s="116" t="s">
        <v>33</v>
      </c>
      <c r="E4" s="116" t="s">
        <v>11</v>
      </c>
      <c r="F4" s="116" t="s">
        <v>116</v>
      </c>
      <c r="G4" s="116" t="s">
        <v>12</v>
      </c>
      <c r="H4" s="116" t="s">
        <v>112</v>
      </c>
      <c r="I4" s="116" t="s">
        <v>34</v>
      </c>
      <c r="J4" s="119" t="s">
        <v>115</v>
      </c>
      <c r="K4" s="120"/>
      <c r="L4" s="116" t="s">
        <v>15</v>
      </c>
      <c r="M4" s="116" t="s">
        <v>117</v>
      </c>
      <c r="N4" s="119" t="s">
        <v>118</v>
      </c>
      <c r="O4" s="120"/>
      <c r="P4" s="119" t="s">
        <v>119</v>
      </c>
      <c r="Q4" s="120"/>
      <c r="R4" s="116" t="s">
        <v>114</v>
      </c>
    </row>
    <row r="5" spans="1:18" ht="78.75" customHeight="1" x14ac:dyDescent="0.25">
      <c r="A5" s="124"/>
      <c r="B5" s="117"/>
      <c r="C5" s="117"/>
      <c r="D5" s="117"/>
      <c r="E5" s="117"/>
      <c r="F5" s="117"/>
      <c r="G5" s="117"/>
      <c r="H5" s="117"/>
      <c r="I5" s="117"/>
      <c r="J5" s="64" t="s">
        <v>35</v>
      </c>
      <c r="K5" s="63" t="s">
        <v>36</v>
      </c>
      <c r="L5" s="117"/>
      <c r="M5" s="117"/>
      <c r="N5" s="63" t="s">
        <v>106</v>
      </c>
      <c r="O5" s="41" t="s">
        <v>111</v>
      </c>
      <c r="P5" s="41" t="s">
        <v>106</v>
      </c>
      <c r="Q5" s="41" t="s">
        <v>111</v>
      </c>
      <c r="R5" s="117"/>
    </row>
    <row r="6" spans="1:18" x14ac:dyDescent="0.25">
      <c r="A6" s="10" t="s">
        <v>53</v>
      </c>
      <c r="B6" s="15" t="s">
        <v>48</v>
      </c>
      <c r="C6" s="28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38"/>
      <c r="Q6" s="38"/>
      <c r="R6" s="50"/>
    </row>
    <row r="7" spans="1:18" x14ac:dyDescent="0.25">
      <c r="A7" s="10" t="s">
        <v>38</v>
      </c>
      <c r="B7" s="34" t="s">
        <v>56</v>
      </c>
      <c r="C7" s="10"/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</row>
    <row r="8" spans="1:18" ht="30" x14ac:dyDescent="0.25">
      <c r="A8" s="10" t="s">
        <v>39</v>
      </c>
      <c r="B8" s="34" t="s">
        <v>57</v>
      </c>
      <c r="C8" s="10"/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0</v>
      </c>
    </row>
    <row r="9" spans="1:18" ht="45" x14ac:dyDescent="0.25">
      <c r="A9" s="10" t="s">
        <v>41</v>
      </c>
      <c r="B9" s="34" t="s">
        <v>58</v>
      </c>
      <c r="C9" s="10"/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</row>
    <row r="10" spans="1:18" ht="33" customHeight="1" x14ac:dyDescent="0.25">
      <c r="A10" s="10" t="s">
        <v>43</v>
      </c>
      <c r="B10" s="34" t="s">
        <v>59</v>
      </c>
      <c r="C10" s="10"/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</row>
    <row r="11" spans="1:18" ht="45" x14ac:dyDescent="0.25">
      <c r="A11" s="10" t="s">
        <v>61</v>
      </c>
      <c r="B11" s="34" t="s">
        <v>60</v>
      </c>
      <c r="C11" s="10"/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</row>
    <row r="12" spans="1:18" ht="45" x14ac:dyDescent="0.25">
      <c r="A12" s="10" t="s">
        <v>50</v>
      </c>
      <c r="B12" s="34" t="s">
        <v>64</v>
      </c>
      <c r="C12" s="10"/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</row>
    <row r="13" spans="1:18" ht="30" x14ac:dyDescent="0.25">
      <c r="A13" s="10" t="s">
        <v>62</v>
      </c>
      <c r="B13" s="34" t="s">
        <v>65</v>
      </c>
      <c r="C13" s="28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</row>
    <row r="14" spans="1:18" ht="45" customHeight="1" x14ac:dyDescent="0.25">
      <c r="A14" s="37" t="s">
        <v>83</v>
      </c>
      <c r="B14" s="34" t="s">
        <v>94</v>
      </c>
      <c r="C14" s="33" t="s">
        <v>98</v>
      </c>
      <c r="D14" s="51">
        <v>1</v>
      </c>
      <c r="E14" s="78">
        <v>879641</v>
      </c>
      <c r="F14" s="43">
        <v>0</v>
      </c>
      <c r="G14" s="43">
        <v>0</v>
      </c>
      <c r="H14" s="78">
        <v>879641</v>
      </c>
      <c r="I14" s="52">
        <f>H14/22024912*100</f>
        <v>3.9938456961825777</v>
      </c>
      <c r="J14" s="78">
        <v>879641</v>
      </c>
      <c r="K14" s="52">
        <f>J14/22024912*100</f>
        <v>3.9938456961825777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77">
        <v>879641</v>
      </c>
    </row>
    <row r="15" spans="1:18" ht="49.5" customHeight="1" x14ac:dyDescent="0.25">
      <c r="A15" s="37" t="s">
        <v>83</v>
      </c>
      <c r="B15" s="34" t="s">
        <v>95</v>
      </c>
      <c r="C15" s="33" t="s">
        <v>99</v>
      </c>
      <c r="D15" s="51">
        <v>1</v>
      </c>
      <c r="E15" s="78">
        <v>1384733</v>
      </c>
      <c r="F15" s="43">
        <v>0</v>
      </c>
      <c r="G15" s="43">
        <v>0</v>
      </c>
      <c r="H15" s="78">
        <v>1384733</v>
      </c>
      <c r="I15" s="52">
        <f>H15/22024912*100</f>
        <v>6.2871216012123003</v>
      </c>
      <c r="J15" s="78">
        <v>1384733</v>
      </c>
      <c r="K15" s="52">
        <f>J15/22024912*100</f>
        <v>6.2871216012123003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77">
        <v>1384733</v>
      </c>
    </row>
    <row r="16" spans="1:18" ht="45" x14ac:dyDescent="0.25">
      <c r="A16" s="10" t="s">
        <v>63</v>
      </c>
      <c r="B16" s="34" t="s">
        <v>66</v>
      </c>
      <c r="C16" s="10"/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</row>
    <row r="17" spans="1:19" ht="45" x14ac:dyDescent="0.25">
      <c r="A17" s="10" t="s">
        <v>67</v>
      </c>
      <c r="B17" s="34" t="s">
        <v>96</v>
      </c>
      <c r="C17" s="28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26"/>
      <c r="Q17" s="26"/>
      <c r="R17" s="50"/>
    </row>
    <row r="18" spans="1:19" x14ac:dyDescent="0.25">
      <c r="A18" s="10"/>
      <c r="B18" s="67" t="s">
        <v>68</v>
      </c>
      <c r="C18" s="33"/>
      <c r="D18" s="53">
        <f>SUM(D7:D17)</f>
        <v>2</v>
      </c>
      <c r="E18" s="78">
        <f t="shared" ref="E18:R18" si="0">SUM(E7:E17)</f>
        <v>2264374</v>
      </c>
      <c r="F18" s="53">
        <f t="shared" si="0"/>
        <v>0</v>
      </c>
      <c r="G18" s="53">
        <f t="shared" si="0"/>
        <v>0</v>
      </c>
      <c r="H18" s="78">
        <f t="shared" si="0"/>
        <v>2264374</v>
      </c>
      <c r="I18" s="56">
        <f t="shared" si="0"/>
        <v>10.280967297394877</v>
      </c>
      <c r="J18" s="78">
        <f t="shared" si="0"/>
        <v>2264374</v>
      </c>
      <c r="K18" s="56">
        <f t="shared" si="0"/>
        <v>10.280967297394877</v>
      </c>
      <c r="L18" s="53">
        <f t="shared" si="0"/>
        <v>0</v>
      </c>
      <c r="M18" s="53">
        <f t="shared" si="0"/>
        <v>0</v>
      </c>
      <c r="N18" s="53">
        <f t="shared" si="0"/>
        <v>0</v>
      </c>
      <c r="O18" s="53">
        <f t="shared" si="0"/>
        <v>0</v>
      </c>
      <c r="P18" s="53">
        <f t="shared" si="0"/>
        <v>0</v>
      </c>
      <c r="Q18" s="53">
        <f t="shared" si="0"/>
        <v>0</v>
      </c>
      <c r="R18" s="77">
        <f t="shared" si="0"/>
        <v>2264374</v>
      </c>
    </row>
    <row r="19" spans="1:19" ht="90" x14ac:dyDescent="0.25">
      <c r="A19" s="12" t="s">
        <v>70</v>
      </c>
      <c r="B19" s="32" t="s">
        <v>69</v>
      </c>
      <c r="C19" s="10"/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</row>
    <row r="20" spans="1:19" x14ac:dyDescent="0.25">
      <c r="A20" s="16"/>
      <c r="B20" s="68" t="s">
        <v>71</v>
      </c>
      <c r="C20" s="28"/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</row>
    <row r="21" spans="1:19" ht="27" customHeight="1" x14ac:dyDescent="0.25">
      <c r="A21" s="24" t="s">
        <v>72</v>
      </c>
      <c r="B21" s="14" t="s">
        <v>73</v>
      </c>
      <c r="C21" s="28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26"/>
      <c r="Q21" s="26"/>
      <c r="R21" s="50"/>
    </row>
    <row r="22" spans="1:19" s="61" customFormat="1" ht="105" customHeight="1" x14ac:dyDescent="0.25">
      <c r="A22" s="57" t="s">
        <v>38</v>
      </c>
      <c r="B22" s="58" t="s">
        <v>125</v>
      </c>
      <c r="C22" s="59"/>
      <c r="D22" s="60">
        <v>2174</v>
      </c>
      <c r="E22" s="79">
        <v>187295</v>
      </c>
      <c r="F22" s="59">
        <v>0</v>
      </c>
      <c r="G22" s="59">
        <v>0</v>
      </c>
      <c r="H22" s="79">
        <v>187295</v>
      </c>
      <c r="I22" s="59">
        <f>H22/22024912*100</f>
        <v>0.85037797199825371</v>
      </c>
      <c r="J22" s="79">
        <v>187295</v>
      </c>
      <c r="K22" s="59">
        <f>J22/22024912*100</f>
        <v>0.85037797199825371</v>
      </c>
      <c r="L22" s="59">
        <v>0</v>
      </c>
      <c r="M22" s="59">
        <v>0</v>
      </c>
      <c r="N22" s="59">
        <v>0</v>
      </c>
      <c r="O22" s="59">
        <v>0</v>
      </c>
      <c r="P22" s="59">
        <v>0</v>
      </c>
      <c r="Q22" s="59">
        <v>0</v>
      </c>
      <c r="R22" s="79">
        <v>180325</v>
      </c>
      <c r="S22" s="105"/>
    </row>
    <row r="23" spans="1:19" s="61" customFormat="1" ht="90" x14ac:dyDescent="0.25">
      <c r="A23" s="57"/>
      <c r="B23" s="31" t="s">
        <v>126</v>
      </c>
      <c r="C23" s="59"/>
      <c r="D23" s="59">
        <v>0</v>
      </c>
      <c r="E23" s="59">
        <v>0</v>
      </c>
      <c r="F23" s="59">
        <v>0</v>
      </c>
      <c r="G23" s="59">
        <v>0</v>
      </c>
      <c r="H23" s="59">
        <v>0</v>
      </c>
      <c r="I23" s="59">
        <f>H23/22374912*100</f>
        <v>0</v>
      </c>
      <c r="J23" s="59">
        <v>0</v>
      </c>
      <c r="K23" s="59">
        <f>J23/22374912*100</f>
        <v>0</v>
      </c>
      <c r="L23" s="59">
        <v>0</v>
      </c>
      <c r="M23" s="59">
        <v>0</v>
      </c>
      <c r="N23" s="59">
        <v>0</v>
      </c>
      <c r="O23" s="59">
        <v>0</v>
      </c>
      <c r="P23" s="59">
        <v>0</v>
      </c>
      <c r="Q23" s="59">
        <v>0</v>
      </c>
      <c r="R23" s="59">
        <v>0</v>
      </c>
    </row>
    <row r="24" spans="1:19" ht="45" x14ac:dyDescent="0.25">
      <c r="A24" s="16" t="s">
        <v>39</v>
      </c>
      <c r="B24" s="31" t="s">
        <v>74</v>
      </c>
      <c r="C24" s="43"/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>
        <v>0</v>
      </c>
    </row>
    <row r="25" spans="1:19" ht="30" x14ac:dyDescent="0.25">
      <c r="A25" s="16" t="s">
        <v>41</v>
      </c>
      <c r="B25" s="31" t="s">
        <v>76</v>
      </c>
      <c r="C25" s="43"/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</row>
    <row r="26" spans="1:19" ht="75" x14ac:dyDescent="0.25">
      <c r="A26" s="16" t="s">
        <v>43</v>
      </c>
      <c r="B26" s="4" t="s">
        <v>75</v>
      </c>
      <c r="C26" s="43"/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</row>
    <row r="27" spans="1:19" x14ac:dyDescent="0.25">
      <c r="A27" s="16" t="s">
        <v>61</v>
      </c>
      <c r="B27" s="28" t="s">
        <v>97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</row>
    <row r="28" spans="1:19" ht="30" x14ac:dyDescent="0.25">
      <c r="A28" s="37">
        <v>1</v>
      </c>
      <c r="B28" s="11" t="s">
        <v>174</v>
      </c>
      <c r="C28" s="33"/>
      <c r="D28" s="25">
        <v>24</v>
      </c>
      <c r="E28" s="74">
        <v>48065</v>
      </c>
      <c r="F28" s="43">
        <v>0</v>
      </c>
      <c r="G28" s="43">
        <v>0</v>
      </c>
      <c r="H28" s="74">
        <v>48065</v>
      </c>
      <c r="I28" s="44">
        <f>H28/22024912*100</f>
        <v>0.21823015683331676</v>
      </c>
      <c r="J28" s="74">
        <v>48065</v>
      </c>
      <c r="K28" s="44">
        <f>J28/22024912*100</f>
        <v>0.21823015683331676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74">
        <v>48065</v>
      </c>
    </row>
    <row r="29" spans="1:19" ht="30" x14ac:dyDescent="0.25">
      <c r="A29" s="37">
        <v>2</v>
      </c>
      <c r="B29" s="11" t="s">
        <v>169</v>
      </c>
      <c r="C29" s="33"/>
      <c r="D29" s="25">
        <v>9</v>
      </c>
      <c r="E29" s="74">
        <v>814</v>
      </c>
      <c r="F29" s="43">
        <v>0</v>
      </c>
      <c r="G29" s="43">
        <v>0</v>
      </c>
      <c r="H29" s="74">
        <v>814</v>
      </c>
      <c r="I29" s="44">
        <f t="shared" ref="I29:K38" si="1">H29/22024912*100</f>
        <v>3.6958149934946389E-3</v>
      </c>
      <c r="J29" s="74">
        <v>814</v>
      </c>
      <c r="K29" s="44">
        <f t="shared" si="1"/>
        <v>3.6958149934946389E-3</v>
      </c>
      <c r="L29" s="43"/>
      <c r="M29" s="43"/>
      <c r="N29" s="43"/>
      <c r="O29" s="43"/>
      <c r="P29" s="43"/>
      <c r="Q29" s="43"/>
      <c r="R29" s="74">
        <v>814</v>
      </c>
    </row>
    <row r="30" spans="1:19" ht="45" x14ac:dyDescent="0.25">
      <c r="A30" s="37">
        <v>3</v>
      </c>
      <c r="B30" s="11" t="s">
        <v>135</v>
      </c>
      <c r="C30" s="33"/>
      <c r="D30" s="25">
        <v>1</v>
      </c>
      <c r="E30" s="74">
        <v>48</v>
      </c>
      <c r="F30" s="43">
        <v>0</v>
      </c>
      <c r="G30" s="43">
        <v>0</v>
      </c>
      <c r="H30" s="74">
        <v>48</v>
      </c>
      <c r="I30" s="44">
        <f t="shared" si="1"/>
        <v>2.1793503647142836E-4</v>
      </c>
      <c r="J30" s="74">
        <v>48</v>
      </c>
      <c r="K30" s="44">
        <f t="shared" si="1"/>
        <v>2.1793503647142836E-4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74">
        <v>48</v>
      </c>
    </row>
    <row r="31" spans="1:19" x14ac:dyDescent="0.25">
      <c r="A31" s="37">
        <v>4</v>
      </c>
      <c r="B31" s="11" t="s">
        <v>136</v>
      </c>
      <c r="C31" s="33"/>
      <c r="D31" s="25">
        <v>9</v>
      </c>
      <c r="E31" s="74">
        <v>219</v>
      </c>
      <c r="F31" s="43">
        <v>0</v>
      </c>
      <c r="G31" s="43">
        <v>0</v>
      </c>
      <c r="H31" s="74">
        <v>219</v>
      </c>
      <c r="I31" s="44">
        <f t="shared" si="1"/>
        <v>9.943286039008918E-4</v>
      </c>
      <c r="J31" s="74">
        <v>219</v>
      </c>
      <c r="K31" s="44">
        <f t="shared" si="1"/>
        <v>9.943286039008918E-4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85">
        <v>215</v>
      </c>
    </row>
    <row r="32" spans="1:19" x14ac:dyDescent="0.25">
      <c r="A32" s="37">
        <v>5</v>
      </c>
      <c r="B32" s="11" t="s">
        <v>137</v>
      </c>
      <c r="C32" s="33"/>
      <c r="D32" s="25">
        <v>4</v>
      </c>
      <c r="E32" s="74">
        <v>125</v>
      </c>
      <c r="F32" s="43">
        <v>0</v>
      </c>
      <c r="G32" s="43">
        <v>0</v>
      </c>
      <c r="H32" s="74">
        <v>125</v>
      </c>
      <c r="I32" s="44">
        <f t="shared" si="1"/>
        <v>5.6753915747767797E-4</v>
      </c>
      <c r="J32" s="74">
        <v>125</v>
      </c>
      <c r="K32" s="44">
        <f t="shared" si="1"/>
        <v>5.6753915747767797E-4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74">
        <v>125</v>
      </c>
    </row>
    <row r="33" spans="1:20" x14ac:dyDescent="0.25">
      <c r="A33" s="37">
        <v>6</v>
      </c>
      <c r="B33" s="11" t="s">
        <v>138</v>
      </c>
      <c r="C33" s="33"/>
      <c r="D33" s="25">
        <v>101</v>
      </c>
      <c r="E33" s="74">
        <v>4992</v>
      </c>
      <c r="F33" s="43">
        <v>0</v>
      </c>
      <c r="G33" s="43">
        <v>0</v>
      </c>
      <c r="H33" s="74">
        <v>4992</v>
      </c>
      <c r="I33" s="44">
        <f t="shared" si="1"/>
        <v>2.2665243793028551E-2</v>
      </c>
      <c r="J33" s="74">
        <v>4992</v>
      </c>
      <c r="K33" s="44">
        <f t="shared" si="1"/>
        <v>2.2665243793028551E-2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74">
        <v>4992</v>
      </c>
    </row>
    <row r="34" spans="1:20" x14ac:dyDescent="0.25">
      <c r="A34" s="37">
        <v>7</v>
      </c>
      <c r="B34" s="11" t="s">
        <v>139</v>
      </c>
      <c r="C34" s="33"/>
      <c r="D34" s="25">
        <v>1</v>
      </c>
      <c r="E34" s="74">
        <v>14800</v>
      </c>
      <c r="F34" s="43">
        <v>0</v>
      </c>
      <c r="G34" s="43">
        <v>0</v>
      </c>
      <c r="H34" s="74">
        <v>14800</v>
      </c>
      <c r="I34" s="44">
        <f t="shared" si="1"/>
        <v>6.7196636245357072E-2</v>
      </c>
      <c r="J34" s="74">
        <v>14800</v>
      </c>
      <c r="K34" s="44">
        <f t="shared" si="1"/>
        <v>6.7196636245357072E-2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85">
        <v>14800</v>
      </c>
    </row>
    <row r="35" spans="1:20" x14ac:dyDescent="0.25">
      <c r="A35" s="37">
        <v>8</v>
      </c>
      <c r="B35" s="11" t="s">
        <v>140</v>
      </c>
      <c r="C35" s="33"/>
      <c r="D35" s="25">
        <v>5</v>
      </c>
      <c r="E35" s="74">
        <v>24194</v>
      </c>
      <c r="F35" s="43">
        <v>0</v>
      </c>
      <c r="G35" s="43">
        <v>0</v>
      </c>
      <c r="H35" s="74">
        <v>24194</v>
      </c>
      <c r="I35" s="44">
        <f t="shared" si="1"/>
        <v>0.10984833900811954</v>
      </c>
      <c r="J35" s="74">
        <v>24194</v>
      </c>
      <c r="K35" s="44">
        <f t="shared" si="1"/>
        <v>0.10984833900811954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74">
        <v>24194</v>
      </c>
    </row>
    <row r="36" spans="1:20" ht="30" x14ac:dyDescent="0.25">
      <c r="A36" s="37">
        <v>9</v>
      </c>
      <c r="B36" s="11" t="s">
        <v>170</v>
      </c>
      <c r="C36" s="33"/>
      <c r="D36" s="25">
        <v>35</v>
      </c>
      <c r="E36" s="74">
        <v>6793</v>
      </c>
      <c r="F36" s="43"/>
      <c r="G36" s="43"/>
      <c r="H36" s="74">
        <v>6793</v>
      </c>
      <c r="I36" s="44">
        <f t="shared" si="1"/>
        <v>3.0842347973966931E-2</v>
      </c>
      <c r="J36" s="74">
        <v>6793</v>
      </c>
      <c r="K36" s="44">
        <f t="shared" si="1"/>
        <v>3.0842347973966931E-2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74">
        <v>6793</v>
      </c>
    </row>
    <row r="37" spans="1:20" ht="30" x14ac:dyDescent="0.25">
      <c r="A37" s="37">
        <v>10</v>
      </c>
      <c r="B37" s="11" t="s">
        <v>130</v>
      </c>
      <c r="C37" s="33"/>
      <c r="D37" s="25">
        <v>2</v>
      </c>
      <c r="E37" s="74">
        <v>9167031</v>
      </c>
      <c r="F37" s="43">
        <v>0</v>
      </c>
      <c r="G37" s="43">
        <v>0</v>
      </c>
      <c r="H37" s="74">
        <v>9167031</v>
      </c>
      <c r="I37" s="44">
        <f t="shared" si="1"/>
        <v>41.621192402494053</v>
      </c>
      <c r="J37" s="74">
        <v>9167031</v>
      </c>
      <c r="K37" s="44">
        <f t="shared" si="1"/>
        <v>41.621192402494053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74"/>
      <c r="S37" s="110"/>
      <c r="T37" s="69"/>
    </row>
    <row r="38" spans="1:20" x14ac:dyDescent="0.25">
      <c r="A38" s="37">
        <v>11</v>
      </c>
      <c r="B38" s="11" t="s">
        <v>141</v>
      </c>
      <c r="C38" s="33"/>
      <c r="D38" s="25">
        <v>2</v>
      </c>
      <c r="E38" s="74">
        <v>9109</v>
      </c>
      <c r="F38" s="43">
        <v>0</v>
      </c>
      <c r="G38" s="43">
        <v>0</v>
      </c>
      <c r="H38" s="74">
        <v>9109</v>
      </c>
      <c r="I38" s="44">
        <f t="shared" si="1"/>
        <v>4.1357713483713351E-2</v>
      </c>
      <c r="J38" s="74">
        <v>9109</v>
      </c>
      <c r="K38" s="44">
        <f t="shared" si="1"/>
        <v>4.1357713483713351E-2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74">
        <v>9109</v>
      </c>
      <c r="S38" s="103"/>
    </row>
    <row r="39" spans="1:20" x14ac:dyDescent="0.25">
      <c r="A39" s="16"/>
      <c r="B39" s="11" t="s">
        <v>77</v>
      </c>
      <c r="C39" s="10"/>
      <c r="D39" s="62">
        <f>SUM(D22:D38)</f>
        <v>2367</v>
      </c>
      <c r="E39" s="62">
        <f t="shared" ref="E39:R39" si="2">SUM(E22:E38)</f>
        <v>9463485</v>
      </c>
      <c r="F39" s="62">
        <f t="shared" si="2"/>
        <v>0</v>
      </c>
      <c r="G39" s="62">
        <f t="shared" si="2"/>
        <v>0</v>
      </c>
      <c r="H39" s="62">
        <f t="shared" si="2"/>
        <v>9463485</v>
      </c>
      <c r="I39" s="62">
        <f t="shared" si="2"/>
        <v>42.967186429621151</v>
      </c>
      <c r="J39" s="62">
        <f t="shared" si="2"/>
        <v>9463485</v>
      </c>
      <c r="K39" s="99">
        <f t="shared" si="2"/>
        <v>42.967186429621151</v>
      </c>
      <c r="L39" s="62">
        <f t="shared" si="2"/>
        <v>0</v>
      </c>
      <c r="M39" s="62">
        <f t="shared" si="2"/>
        <v>0</v>
      </c>
      <c r="N39" s="62">
        <f t="shared" si="2"/>
        <v>0</v>
      </c>
      <c r="O39" s="62">
        <f t="shared" si="2"/>
        <v>0</v>
      </c>
      <c r="P39" s="62">
        <f t="shared" si="2"/>
        <v>0</v>
      </c>
      <c r="Q39" s="62">
        <f t="shared" si="2"/>
        <v>0</v>
      </c>
      <c r="R39" s="85">
        <f t="shared" si="2"/>
        <v>289480</v>
      </c>
    </row>
    <row r="40" spans="1:20" ht="75" x14ac:dyDescent="0.25">
      <c r="A40" s="16"/>
      <c r="B40" s="14" t="s">
        <v>78</v>
      </c>
      <c r="C40" s="54"/>
      <c r="D40" s="101">
        <f>D18+D39+D20</f>
        <v>2369</v>
      </c>
      <c r="E40" s="47">
        <f>E18+E39+E20</f>
        <v>11727859</v>
      </c>
      <c r="F40" s="47">
        <f>F18+F39+F19</f>
        <v>0</v>
      </c>
      <c r="G40" s="47">
        <f>G18+G39+G19</f>
        <v>0</v>
      </c>
      <c r="H40" s="47">
        <f>H18+H39+H20</f>
        <v>11727859</v>
      </c>
      <c r="I40" s="49">
        <f>I18+I39+I20</f>
        <v>53.248153727016032</v>
      </c>
      <c r="J40" s="47">
        <f>J18+J39+J20</f>
        <v>11727859</v>
      </c>
      <c r="K40" s="49">
        <f>K18+K39+K20</f>
        <v>53.248153727016032</v>
      </c>
      <c r="L40" s="49">
        <f t="shared" ref="L40:Q40" si="3">L18+L39+L19</f>
        <v>0</v>
      </c>
      <c r="M40" s="49">
        <f t="shared" si="3"/>
        <v>0</v>
      </c>
      <c r="N40" s="49">
        <f t="shared" si="3"/>
        <v>0</v>
      </c>
      <c r="O40" s="49">
        <f t="shared" si="3"/>
        <v>0</v>
      </c>
      <c r="P40" s="49">
        <f t="shared" si="3"/>
        <v>0</v>
      </c>
      <c r="Q40" s="49">
        <f t="shared" si="3"/>
        <v>0</v>
      </c>
      <c r="R40" s="73">
        <f>R18+R39+R20</f>
        <v>2553854</v>
      </c>
    </row>
    <row r="42" spans="1:20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</row>
    <row r="43" spans="1:20" x14ac:dyDescent="0.25">
      <c r="E43" s="145"/>
    </row>
    <row r="44" spans="1:20" x14ac:dyDescent="0.25">
      <c r="E44" s="75"/>
    </row>
    <row r="45" spans="1:20" x14ac:dyDescent="0.25">
      <c r="E45" s="65"/>
    </row>
  </sheetData>
  <mergeCells count="17">
    <mergeCell ref="A2:R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42:R42"/>
    <mergeCell ref="J4:K4"/>
    <mergeCell ref="L4:L5"/>
    <mergeCell ref="M4:M5"/>
    <mergeCell ref="N4:O4"/>
    <mergeCell ref="P4:Q4"/>
    <mergeCell ref="R4:R5"/>
  </mergeCells>
  <printOptions horizontalCentered="1"/>
  <pageMargins left="0.11811023622047245" right="0.11811023622047245" top="0.35433070866141736" bottom="0.35433070866141736" header="0.31496062992125984" footer="0.31496062992125984"/>
  <pageSetup paperSize="8" scale="83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2:R9"/>
  <sheetViews>
    <sheetView workbookViewId="0">
      <pane xSplit="2" ySplit="5" topLeftCell="C9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" x14ac:dyDescent="0.25"/>
  <cols>
    <col min="2" max="2" width="13.85546875" customWidth="1"/>
    <col min="7" max="7" width="12.42578125" customWidth="1"/>
    <col min="8" max="8" width="11.28515625" customWidth="1"/>
    <col min="9" max="9" width="12.5703125" customWidth="1"/>
    <col min="10" max="10" width="8.42578125" customWidth="1"/>
    <col min="11" max="11" width="11.5703125" customWidth="1"/>
    <col min="12" max="12" width="13" customWidth="1"/>
    <col min="13" max="13" width="15" customWidth="1"/>
    <col min="14" max="14" width="7" customWidth="1"/>
    <col min="15" max="15" width="11.28515625" customWidth="1"/>
    <col min="16" max="16" width="7.140625" customWidth="1"/>
    <col min="17" max="17" width="12.28515625" customWidth="1"/>
    <col min="18" max="18" width="14.5703125" customWidth="1"/>
  </cols>
  <sheetData>
    <row r="2" spans="1:18" s="27" customFormat="1" x14ac:dyDescent="0.25">
      <c r="A2" s="122" t="s">
        <v>100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</row>
    <row r="4" spans="1:18" ht="80.25" customHeight="1" x14ac:dyDescent="0.25">
      <c r="A4" s="123"/>
      <c r="B4" s="116" t="s">
        <v>31</v>
      </c>
      <c r="C4" s="116" t="s">
        <v>32</v>
      </c>
      <c r="D4" s="116" t="s">
        <v>33</v>
      </c>
      <c r="E4" s="116" t="s">
        <v>11</v>
      </c>
      <c r="F4" s="116" t="s">
        <v>116</v>
      </c>
      <c r="G4" s="116" t="s">
        <v>120</v>
      </c>
      <c r="H4" s="116" t="s">
        <v>112</v>
      </c>
      <c r="I4" s="116" t="s">
        <v>81</v>
      </c>
      <c r="J4" s="119" t="s">
        <v>115</v>
      </c>
      <c r="K4" s="120"/>
      <c r="L4" s="116" t="s">
        <v>121</v>
      </c>
      <c r="M4" s="116" t="s">
        <v>123</v>
      </c>
      <c r="N4" s="119" t="s">
        <v>118</v>
      </c>
      <c r="O4" s="120"/>
      <c r="P4" s="119" t="s">
        <v>119</v>
      </c>
      <c r="Q4" s="120"/>
      <c r="R4" s="121" t="s">
        <v>17</v>
      </c>
    </row>
    <row r="5" spans="1:18" ht="64.5" customHeight="1" x14ac:dyDescent="0.25">
      <c r="A5" s="124"/>
      <c r="B5" s="117"/>
      <c r="C5" s="117"/>
      <c r="D5" s="117"/>
      <c r="E5" s="117"/>
      <c r="F5" s="117"/>
      <c r="G5" s="117"/>
      <c r="H5" s="117"/>
      <c r="I5" s="117"/>
      <c r="J5" s="40" t="s">
        <v>35</v>
      </c>
      <c r="K5" s="39" t="s">
        <v>36</v>
      </c>
      <c r="L5" s="117"/>
      <c r="M5" s="117"/>
      <c r="N5" s="39" t="s">
        <v>106</v>
      </c>
      <c r="O5" s="41" t="s">
        <v>113</v>
      </c>
      <c r="P5" s="39" t="s">
        <v>106</v>
      </c>
      <c r="Q5" s="41" t="s">
        <v>113</v>
      </c>
      <c r="R5" s="121"/>
    </row>
    <row r="6" spans="1:18" ht="30" x14ac:dyDescent="0.25">
      <c r="A6" s="10" t="s">
        <v>53</v>
      </c>
      <c r="B6" s="13" t="s">
        <v>105</v>
      </c>
      <c r="C6" s="42"/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53">
        <v>0</v>
      </c>
      <c r="Q6" s="53">
        <v>0</v>
      </c>
      <c r="R6" s="66">
        <v>0</v>
      </c>
    </row>
    <row r="7" spans="1:18" ht="45" x14ac:dyDescent="0.25">
      <c r="A7" s="10" t="s">
        <v>38</v>
      </c>
      <c r="B7" s="13" t="s">
        <v>124</v>
      </c>
      <c r="C7" s="42"/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>
        <v>0</v>
      </c>
      <c r="R7" s="66">
        <v>0</v>
      </c>
    </row>
    <row r="8" spans="1:18" ht="120" x14ac:dyDescent="0.25">
      <c r="A8" s="12" t="s">
        <v>70</v>
      </c>
      <c r="B8" s="13" t="s">
        <v>79</v>
      </c>
      <c r="C8" s="42"/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66">
        <v>0</v>
      </c>
    </row>
    <row r="9" spans="1:18" ht="90" x14ac:dyDescent="0.25">
      <c r="A9" s="10"/>
      <c r="B9" s="13" t="s">
        <v>80</v>
      </c>
      <c r="C9" s="42"/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</row>
  </sheetData>
  <mergeCells count="16">
    <mergeCell ref="A2:R2"/>
    <mergeCell ref="L4:L5"/>
    <mergeCell ref="F4:F5"/>
    <mergeCell ref="A4:A5"/>
    <mergeCell ref="B4:B5"/>
    <mergeCell ref="C4:C5"/>
    <mergeCell ref="D4:D5"/>
    <mergeCell ref="E4:E5"/>
    <mergeCell ref="N4:O4"/>
    <mergeCell ref="P4:Q4"/>
    <mergeCell ref="R4:R5"/>
    <mergeCell ref="M4:M5"/>
    <mergeCell ref="G4:G5"/>
    <mergeCell ref="H4:H5"/>
    <mergeCell ref="I4:I5"/>
    <mergeCell ref="J4:K4"/>
  </mergeCells>
  <printOptions horizontalCentered="1"/>
  <pageMargins left="0.51181102362204722" right="0.51181102362204722" top="0.55118110236220474" bottom="0.55118110236220474" header="0.31496062992125984" footer="0.31496062992125984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62"/>
  <sheetViews>
    <sheetView zoomScale="70" zoomScaleNormal="70" workbookViewId="0">
      <selection activeCell="H7" sqref="H7"/>
    </sheetView>
  </sheetViews>
  <sheetFormatPr defaultRowHeight="15" x14ac:dyDescent="0.25"/>
  <cols>
    <col min="2" max="2" width="30.7109375" customWidth="1"/>
    <col min="3" max="3" width="14.85546875" customWidth="1"/>
    <col min="4" max="4" width="19.85546875" customWidth="1"/>
    <col min="5" max="5" width="40.140625" style="27" customWidth="1"/>
    <col min="6" max="6" width="19.140625" style="27" customWidth="1"/>
    <col min="7" max="7" width="13.42578125" customWidth="1"/>
    <col min="8" max="8" width="14.28515625" customWidth="1"/>
    <col min="9" max="9" width="15.42578125" customWidth="1"/>
    <col min="10" max="10" width="22.42578125" customWidth="1"/>
    <col min="11" max="11" width="17.5703125" bestFit="1" customWidth="1"/>
    <col min="12" max="12" width="19.140625" customWidth="1"/>
    <col min="13" max="13" width="18.7109375" customWidth="1"/>
    <col min="15" max="16" width="10.42578125" bestFit="1" customWidth="1"/>
  </cols>
  <sheetData>
    <row r="2" spans="2:16" ht="33" customHeight="1" x14ac:dyDescent="0.25">
      <c r="B2" s="136" t="s">
        <v>154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2:16" x14ac:dyDescent="0.25"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2:16" ht="45" customHeight="1" x14ac:dyDescent="0.25">
      <c r="B4" s="142" t="s">
        <v>145</v>
      </c>
      <c r="C4" s="142" t="s">
        <v>146</v>
      </c>
      <c r="D4" s="140" t="s">
        <v>147</v>
      </c>
      <c r="E4" s="140" t="s">
        <v>161</v>
      </c>
      <c r="F4" s="140" t="s">
        <v>176</v>
      </c>
      <c r="G4" s="140" t="s">
        <v>148</v>
      </c>
      <c r="H4" s="137" t="s">
        <v>156</v>
      </c>
      <c r="I4" s="138"/>
      <c r="J4" s="138"/>
      <c r="K4" s="138"/>
      <c r="L4" s="139"/>
      <c r="M4" s="140" t="s">
        <v>153</v>
      </c>
      <c r="N4" s="87"/>
    </row>
    <row r="5" spans="2:16" ht="65.25" customHeight="1" x14ac:dyDescent="0.25">
      <c r="B5" s="143"/>
      <c r="C5" s="144"/>
      <c r="D5" s="141"/>
      <c r="E5" s="141"/>
      <c r="F5" s="141"/>
      <c r="G5" s="141"/>
      <c r="H5" s="91" t="s">
        <v>175</v>
      </c>
      <c r="I5" s="90" t="s">
        <v>149</v>
      </c>
      <c r="J5" s="91" t="s">
        <v>150</v>
      </c>
      <c r="K5" s="91" t="s">
        <v>151</v>
      </c>
      <c r="L5" s="91" t="s">
        <v>152</v>
      </c>
      <c r="M5" s="141"/>
    </row>
    <row r="6" spans="2:16" ht="24.95" customHeight="1" x14ac:dyDescent="0.25">
      <c r="B6" s="133" t="s">
        <v>165</v>
      </c>
      <c r="C6" s="133" t="s">
        <v>127</v>
      </c>
      <c r="D6" s="133" t="s">
        <v>155</v>
      </c>
      <c r="E6" s="92" t="s">
        <v>163</v>
      </c>
      <c r="F6" s="92" t="s">
        <v>90</v>
      </c>
      <c r="G6" s="133" t="s">
        <v>37</v>
      </c>
      <c r="H6" s="92">
        <v>4.32</v>
      </c>
      <c r="I6" s="92">
        <v>4.32</v>
      </c>
      <c r="J6" s="92">
        <v>4.32</v>
      </c>
      <c r="K6" s="93" t="s">
        <v>83</v>
      </c>
      <c r="L6" s="93" t="s">
        <v>83</v>
      </c>
      <c r="M6" s="98" t="s">
        <v>158</v>
      </c>
    </row>
    <row r="7" spans="2:16" s="27" customFormat="1" ht="24.95" customHeight="1" x14ac:dyDescent="0.25">
      <c r="B7" s="134"/>
      <c r="C7" s="134"/>
      <c r="D7" s="134"/>
      <c r="E7" s="95" t="s">
        <v>167</v>
      </c>
      <c r="F7" s="95" t="s">
        <v>177</v>
      </c>
      <c r="G7" s="134"/>
      <c r="H7" s="96">
        <v>9.76</v>
      </c>
      <c r="I7" s="96">
        <v>9.76</v>
      </c>
      <c r="J7" s="96">
        <v>9.76</v>
      </c>
      <c r="K7" s="93" t="s">
        <v>83</v>
      </c>
      <c r="L7" s="93" t="s">
        <v>83</v>
      </c>
      <c r="M7" s="98" t="s">
        <v>168</v>
      </c>
      <c r="O7" s="97"/>
      <c r="P7" s="97"/>
    </row>
    <row r="8" spans="2:16" s="27" customFormat="1" ht="24.95" customHeight="1" x14ac:dyDescent="0.25">
      <c r="B8" s="135"/>
      <c r="C8" s="135"/>
      <c r="D8" s="135"/>
      <c r="E8" s="95" t="s">
        <v>157</v>
      </c>
      <c r="F8" s="95" t="s">
        <v>127</v>
      </c>
      <c r="G8" s="135"/>
      <c r="H8" s="96">
        <v>0.02</v>
      </c>
      <c r="I8" s="96">
        <v>0.02</v>
      </c>
      <c r="J8" s="96">
        <v>0.02</v>
      </c>
      <c r="K8" s="93" t="s">
        <v>83</v>
      </c>
      <c r="L8" s="93" t="s">
        <v>83</v>
      </c>
      <c r="M8" s="98" t="s">
        <v>203</v>
      </c>
      <c r="O8" s="97"/>
      <c r="P8" s="97"/>
    </row>
    <row r="9" spans="2:16" ht="24.95" customHeight="1" x14ac:dyDescent="0.25">
      <c r="B9" s="131" t="s">
        <v>166</v>
      </c>
      <c r="C9" s="131" t="s">
        <v>93</v>
      </c>
      <c r="D9" s="132" t="s">
        <v>155</v>
      </c>
      <c r="E9" s="92" t="s">
        <v>162</v>
      </c>
      <c r="F9" s="92" t="s">
        <v>89</v>
      </c>
      <c r="G9" s="131" t="s">
        <v>37</v>
      </c>
      <c r="H9" s="94">
        <v>4.84</v>
      </c>
      <c r="I9" s="94">
        <v>4.84</v>
      </c>
      <c r="J9" s="94">
        <v>4.84</v>
      </c>
      <c r="K9" s="93" t="s">
        <v>83</v>
      </c>
      <c r="L9" s="93" t="s">
        <v>83</v>
      </c>
      <c r="M9" s="98" t="s">
        <v>159</v>
      </c>
    </row>
    <row r="10" spans="2:16" s="27" customFormat="1" ht="24.95" customHeight="1" x14ac:dyDescent="0.25">
      <c r="B10" s="131"/>
      <c r="C10" s="131"/>
      <c r="D10" s="132"/>
      <c r="E10" s="95" t="s">
        <v>167</v>
      </c>
      <c r="F10" s="95" t="s">
        <v>177</v>
      </c>
      <c r="G10" s="131"/>
      <c r="H10" s="94">
        <v>5.68</v>
      </c>
      <c r="I10" s="94">
        <v>5.68</v>
      </c>
      <c r="J10" s="94">
        <v>5.68</v>
      </c>
      <c r="K10" s="93" t="s">
        <v>83</v>
      </c>
      <c r="L10" s="93" t="s">
        <v>83</v>
      </c>
      <c r="M10" s="98" t="s">
        <v>168</v>
      </c>
    </row>
    <row r="11" spans="2:16" s="27" customFormat="1" ht="24.95" customHeight="1" x14ac:dyDescent="0.25">
      <c r="B11" s="131"/>
      <c r="C11" s="131"/>
      <c r="D11" s="132"/>
      <c r="E11" s="95" t="s">
        <v>109</v>
      </c>
      <c r="F11" s="95" t="s">
        <v>92</v>
      </c>
      <c r="G11" s="131"/>
      <c r="H11" s="94">
        <v>0.47</v>
      </c>
      <c r="I11" s="94">
        <v>0.47</v>
      </c>
      <c r="J11" s="94">
        <v>0.47</v>
      </c>
      <c r="K11" s="93" t="s">
        <v>83</v>
      </c>
      <c r="L11" s="93" t="s">
        <v>83</v>
      </c>
      <c r="M11" s="98" t="s">
        <v>164</v>
      </c>
    </row>
    <row r="12" spans="2:16" s="27" customFormat="1" ht="24.95" customHeight="1" x14ac:dyDescent="0.25">
      <c r="B12" s="131"/>
      <c r="C12" s="131"/>
      <c r="D12" s="132"/>
      <c r="E12" s="95" t="s">
        <v>157</v>
      </c>
      <c r="F12" s="95" t="s">
        <v>93</v>
      </c>
      <c r="G12" s="131"/>
      <c r="H12" s="94">
        <v>3.79</v>
      </c>
      <c r="I12" s="94">
        <v>3.79</v>
      </c>
      <c r="J12" s="94">
        <v>3.79</v>
      </c>
      <c r="K12" s="93" t="s">
        <v>83</v>
      </c>
      <c r="L12" s="93" t="s">
        <v>83</v>
      </c>
      <c r="M12" s="98" t="s">
        <v>160</v>
      </c>
    </row>
    <row r="13" spans="2:16" x14ac:dyDescent="0.25"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</row>
    <row r="14" spans="2:16" x14ac:dyDescent="0.25"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</row>
    <row r="15" spans="2:16" x14ac:dyDescent="0.25"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</row>
    <row r="16" spans="2:16" x14ac:dyDescent="0.25"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</row>
    <row r="17" spans="2:13" x14ac:dyDescent="0.25"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</row>
    <row r="18" spans="2:13" x14ac:dyDescent="0.25"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</row>
    <row r="19" spans="2:13" x14ac:dyDescent="0.25"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</row>
    <row r="20" spans="2:13" x14ac:dyDescent="0.25"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</row>
    <row r="21" spans="2:13" x14ac:dyDescent="0.25"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</row>
    <row r="22" spans="2:13" x14ac:dyDescent="0.25"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</row>
    <row r="23" spans="2:13" x14ac:dyDescent="0.25"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</row>
    <row r="24" spans="2:13" x14ac:dyDescent="0.25"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</row>
    <row r="25" spans="2:13" x14ac:dyDescent="0.25"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</row>
    <row r="26" spans="2:13" x14ac:dyDescent="0.25"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</row>
    <row r="27" spans="2:13" x14ac:dyDescent="0.25"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</row>
    <row r="28" spans="2:13" x14ac:dyDescent="0.25"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</row>
    <row r="29" spans="2:13" x14ac:dyDescent="0.25"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</row>
    <row r="30" spans="2:13" x14ac:dyDescent="0.25"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</row>
    <row r="31" spans="2:13" x14ac:dyDescent="0.25"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</row>
    <row r="32" spans="2:13" x14ac:dyDescent="0.25"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</row>
    <row r="33" spans="2:13" x14ac:dyDescent="0.25"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</row>
    <row r="34" spans="2:13" x14ac:dyDescent="0.25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</row>
    <row r="35" spans="2:13" x14ac:dyDescent="0.25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</row>
    <row r="36" spans="2:13" x14ac:dyDescent="0.25"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</row>
    <row r="37" spans="2:13" x14ac:dyDescent="0.25"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</row>
    <row r="38" spans="2:13" ht="16.5" x14ac:dyDescent="0.3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2:13" ht="16.5" x14ac:dyDescent="0.3"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</row>
    <row r="40" spans="2:13" ht="16.5" x14ac:dyDescent="0.3"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</row>
    <row r="41" spans="2:13" ht="16.5" x14ac:dyDescent="0.3"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</row>
    <row r="42" spans="2:13" ht="16.5" x14ac:dyDescent="0.3"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</row>
    <row r="43" spans="2:13" ht="16.5" x14ac:dyDescent="0.3"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</row>
    <row r="44" spans="2:13" ht="16.5" x14ac:dyDescent="0.3"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</row>
    <row r="45" spans="2:13" ht="16.5" x14ac:dyDescent="0.3"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</row>
    <row r="46" spans="2:13" ht="16.5" x14ac:dyDescent="0.3"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</row>
    <row r="47" spans="2:13" ht="16.5" x14ac:dyDescent="0.3"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</row>
    <row r="48" spans="2:13" ht="16.5" x14ac:dyDescent="0.3"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</row>
    <row r="49" spans="2:13" ht="16.5" x14ac:dyDescent="0.3"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</row>
    <row r="50" spans="2:13" ht="16.5" x14ac:dyDescent="0.3"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</row>
    <row r="51" spans="2:13" ht="16.5" x14ac:dyDescent="0.3"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</row>
    <row r="52" spans="2:13" ht="16.5" x14ac:dyDescent="0.3"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</row>
    <row r="53" spans="2:13" ht="16.5" x14ac:dyDescent="0.3"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</row>
    <row r="54" spans="2:13" ht="16.5" x14ac:dyDescent="0.3"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</row>
    <row r="55" spans="2:13" ht="16.5" x14ac:dyDescent="0.3"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</row>
    <row r="56" spans="2:13" ht="16.5" x14ac:dyDescent="0.3"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</row>
    <row r="57" spans="2:13" ht="16.5" x14ac:dyDescent="0.3"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</row>
    <row r="58" spans="2:13" ht="16.5" x14ac:dyDescent="0.3"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</row>
    <row r="59" spans="2:13" ht="16.5" x14ac:dyDescent="0.3"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</row>
    <row r="60" spans="2:13" ht="16.5" x14ac:dyDescent="0.3"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</row>
    <row r="61" spans="2:13" ht="16.5" x14ac:dyDescent="0.3"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</row>
    <row r="62" spans="2:13" ht="16.5" x14ac:dyDescent="0.3"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</row>
  </sheetData>
  <mergeCells count="17">
    <mergeCell ref="B2:M2"/>
    <mergeCell ref="H4:L4"/>
    <mergeCell ref="M4:M5"/>
    <mergeCell ref="G4:G5"/>
    <mergeCell ref="B4:B5"/>
    <mergeCell ref="C4:C5"/>
    <mergeCell ref="D4:D5"/>
    <mergeCell ref="E4:E5"/>
    <mergeCell ref="F4:F5"/>
    <mergeCell ref="B9:B12"/>
    <mergeCell ref="C9:C12"/>
    <mergeCell ref="D9:D12"/>
    <mergeCell ref="G9:G12"/>
    <mergeCell ref="B6:B8"/>
    <mergeCell ref="C6:C8"/>
    <mergeCell ref="D6:D8"/>
    <mergeCell ref="G6:G8"/>
  </mergeCells>
  <printOptions horizontalCentered="1"/>
  <pageMargins left="0.31496062992125984" right="0.31496062992125984" top="0.74803149606299213" bottom="0.74803149606299213" header="0.31496062992125984" footer="0.31496062992125984"/>
  <pageSetup paperSize="8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General</vt:lpstr>
      <vt:lpstr>Table 1</vt:lpstr>
      <vt:lpstr>Table 2</vt:lpstr>
      <vt:lpstr>Table 3</vt:lpstr>
      <vt:lpstr>Table 4</vt:lpstr>
      <vt:lpstr>Table 5</vt:lpstr>
      <vt:lpstr>'Table 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2022-01-18T06:27:09Z</dcterms:modified>
</cp:coreProperties>
</file>